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B4D775F7-5D25-4C9B-B816-71A5E31FD279}" xr6:coauthVersionLast="47" xr6:coauthVersionMax="47" xr10:uidLastSave="{00000000-0000-0000-0000-000000000000}"/>
  <bookViews>
    <workbookView xWindow="-120" yWindow="-120" windowWidth="19440" windowHeight="14880" xr2:uid="{AA846A49-B12C-4708-978F-57322D58F110}"/>
  </bookViews>
  <sheets>
    <sheet name="PPNE5" sheetId="1" r:id="rId1"/>
  </sheets>
  <externalReferences>
    <externalReference r:id="rId2"/>
  </externalReferences>
  <definedNames>
    <definedName name="_xlnm._FilterDatabase" localSheetId="0" hidden="1">PPNE5!$A$16:$K$326</definedName>
    <definedName name="CodigoActividad">#REF!</definedName>
    <definedName name="Ls_DepartamentosSRS">#REF!</definedName>
    <definedName name="Ls_LinesEstategica">#REF!</definedName>
    <definedName name="Ls_Medio_Verificacion">#REF!</definedName>
    <definedName name="ls_Regiones">#REF!</definedName>
    <definedName name="ls_TiposAcciones">#REF!</definedName>
    <definedName name="lsFuentesFinanciamiento">#REF!</definedName>
    <definedName name="lsInsumos">#REF!</definedName>
    <definedName name="lsInsumosEquipos">#REF!</definedName>
    <definedName name="LsTipoEESS">#REF!</definedName>
    <definedName name="lsTipoIntervencion">#REF!</definedName>
    <definedName name="Periodo_POA">#REF!</definedName>
    <definedName name="Productos">#REF!</definedName>
    <definedName name="Provincias">#REF!</definedName>
    <definedName name="_xlnm.Print_Titles" localSheetId="0">PPNE5!$16:$17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6" i="1" l="1"/>
  <c r="I325" i="1"/>
  <c r="H325" i="1"/>
  <c r="G325" i="1"/>
  <c r="J325" i="1" s="1"/>
  <c r="J324" i="1" s="1"/>
  <c r="J323" i="1" s="1"/>
  <c r="I324" i="1"/>
  <c r="H324" i="1"/>
  <c r="H323" i="1" s="1"/>
  <c r="I323" i="1"/>
  <c r="J322" i="1"/>
  <c r="J321" i="1" s="1"/>
  <c r="I321" i="1"/>
  <c r="H321" i="1"/>
  <c r="G321" i="1"/>
  <c r="J320" i="1"/>
  <c r="J319" i="1"/>
  <c r="I319" i="1"/>
  <c r="H319" i="1"/>
  <c r="G319" i="1"/>
  <c r="J318" i="1"/>
  <c r="J317" i="1"/>
  <c r="I317" i="1"/>
  <c r="H317" i="1"/>
  <c r="G317" i="1"/>
  <c r="J316" i="1"/>
  <c r="J315" i="1"/>
  <c r="J314" i="1"/>
  <c r="I314" i="1"/>
  <c r="H314" i="1"/>
  <c r="G314" i="1"/>
  <c r="G313" i="1" s="1"/>
  <c r="J313" i="1"/>
  <c r="I313" i="1"/>
  <c r="H313" i="1"/>
  <c r="J312" i="1"/>
  <c r="I311" i="1"/>
  <c r="H311" i="1"/>
  <c r="G311" i="1"/>
  <c r="G310" i="1" s="1"/>
  <c r="I310" i="1"/>
  <c r="H310" i="1"/>
  <c r="J309" i="1"/>
  <c r="I308" i="1"/>
  <c r="H308" i="1"/>
  <c r="G308" i="1"/>
  <c r="J307" i="1"/>
  <c r="J306" i="1"/>
  <c r="I306" i="1"/>
  <c r="H306" i="1"/>
  <c r="G306" i="1"/>
  <c r="J305" i="1"/>
  <c r="J304" i="1"/>
  <c r="I304" i="1"/>
  <c r="H304" i="1"/>
  <c r="G304" i="1"/>
  <c r="J303" i="1"/>
  <c r="J302" i="1" s="1"/>
  <c r="I302" i="1"/>
  <c r="H302" i="1"/>
  <c r="G302" i="1"/>
  <c r="G301" i="1" s="1"/>
  <c r="I301" i="1"/>
  <c r="H301" i="1"/>
  <c r="J300" i="1"/>
  <c r="J299" i="1" s="1"/>
  <c r="I299" i="1"/>
  <c r="H299" i="1"/>
  <c r="H294" i="1" s="1"/>
  <c r="G299" i="1"/>
  <c r="G294" i="1" s="1"/>
  <c r="I297" i="1"/>
  <c r="H297" i="1"/>
  <c r="G297" i="1"/>
  <c r="J296" i="1"/>
  <c r="J295" i="1"/>
  <c r="I295" i="1"/>
  <c r="I294" i="1" s="1"/>
  <c r="H295" i="1"/>
  <c r="G295" i="1"/>
  <c r="J293" i="1"/>
  <c r="J292" i="1"/>
  <c r="I292" i="1"/>
  <c r="H292" i="1"/>
  <c r="G292" i="1"/>
  <c r="J291" i="1"/>
  <c r="J290" i="1" s="1"/>
  <c r="J289" i="1" s="1"/>
  <c r="I290" i="1"/>
  <c r="H290" i="1"/>
  <c r="H289" i="1" s="1"/>
  <c r="H270" i="1" s="1"/>
  <c r="G290" i="1"/>
  <c r="I289" i="1"/>
  <c r="I287" i="1" s="1"/>
  <c r="I282" i="1" s="1"/>
  <c r="G289" i="1"/>
  <c r="J288" i="1"/>
  <c r="J287" i="1" s="1"/>
  <c r="H287" i="1"/>
  <c r="H282" i="1" s="1"/>
  <c r="G287" i="1"/>
  <c r="J286" i="1"/>
  <c r="J285" i="1" s="1"/>
  <c r="I285" i="1"/>
  <c r="H285" i="1"/>
  <c r="G285" i="1"/>
  <c r="J284" i="1"/>
  <c r="J283" i="1"/>
  <c r="J282" i="1" s="1"/>
  <c r="I283" i="1"/>
  <c r="H283" i="1"/>
  <c r="G283" i="1"/>
  <c r="G282" i="1"/>
  <c r="J281" i="1"/>
  <c r="J280" i="1"/>
  <c r="I280" i="1"/>
  <c r="H280" i="1"/>
  <c r="G280" i="1"/>
  <c r="J279" i="1"/>
  <c r="J278" i="1"/>
  <c r="I278" i="1"/>
  <c r="H278" i="1"/>
  <c r="G278" i="1"/>
  <c r="J277" i="1"/>
  <c r="J276" i="1" s="1"/>
  <c r="I276" i="1"/>
  <c r="I271" i="1" s="1"/>
  <c r="I270" i="1" s="1"/>
  <c r="H276" i="1"/>
  <c r="H271" i="1" s="1"/>
  <c r="G276" i="1"/>
  <c r="J275" i="1"/>
  <c r="J274" i="1" s="1"/>
  <c r="I274" i="1"/>
  <c r="H274" i="1"/>
  <c r="G274" i="1"/>
  <c r="J273" i="1"/>
  <c r="J272" i="1"/>
  <c r="J271" i="1" s="1"/>
  <c r="I272" i="1"/>
  <c r="H272" i="1"/>
  <c r="G272" i="1"/>
  <c r="G271" i="1"/>
  <c r="G270" i="1" s="1"/>
  <c r="J269" i="1"/>
  <c r="J268" i="1" s="1"/>
  <c r="I268" i="1"/>
  <c r="H268" i="1"/>
  <c r="G268" i="1"/>
  <c r="J267" i="1"/>
  <c r="J266" i="1"/>
  <c r="J265" i="1" s="1"/>
  <c r="I266" i="1"/>
  <c r="H266" i="1"/>
  <c r="G266" i="1"/>
  <c r="I265" i="1"/>
  <c r="H265" i="1"/>
  <c r="G265" i="1"/>
  <c r="J264" i="1"/>
  <c r="J263" i="1"/>
  <c r="J262" i="1" s="1"/>
  <c r="I263" i="1"/>
  <c r="H263" i="1"/>
  <c r="G263" i="1"/>
  <c r="I262" i="1"/>
  <c r="H262" i="1"/>
  <c r="G262" i="1"/>
  <c r="G254" i="1" s="1"/>
  <c r="J261" i="1"/>
  <c r="J260" i="1"/>
  <c r="I260" i="1"/>
  <c r="H260" i="1"/>
  <c r="G260" i="1"/>
  <c r="J259" i="1"/>
  <c r="J258" i="1"/>
  <c r="I258" i="1"/>
  <c r="H258" i="1"/>
  <c r="G258" i="1"/>
  <c r="J257" i="1"/>
  <c r="J256" i="1"/>
  <c r="I255" i="1"/>
  <c r="H255" i="1"/>
  <c r="G255" i="1"/>
  <c r="I254" i="1"/>
  <c r="H254" i="1"/>
  <c r="J253" i="1"/>
  <c r="J252" i="1"/>
  <c r="I252" i="1"/>
  <c r="H252" i="1"/>
  <c r="G252" i="1"/>
  <c r="H251" i="1"/>
  <c r="J251" i="1" s="1"/>
  <c r="I250" i="1"/>
  <c r="H250" i="1"/>
  <c r="G250" i="1"/>
  <c r="J249" i="1"/>
  <c r="J248" i="1"/>
  <c r="I248" i="1"/>
  <c r="H248" i="1"/>
  <c r="G248" i="1"/>
  <c r="J247" i="1"/>
  <c r="I246" i="1"/>
  <c r="H246" i="1"/>
  <c r="G246" i="1"/>
  <c r="J245" i="1"/>
  <c r="J244" i="1" s="1"/>
  <c r="I244" i="1"/>
  <c r="H244" i="1"/>
  <c r="G244" i="1"/>
  <c r="G237" i="1" s="1"/>
  <c r="J243" i="1"/>
  <c r="J242" i="1"/>
  <c r="I241" i="1"/>
  <c r="H241" i="1"/>
  <c r="G241" i="1"/>
  <c r="J240" i="1"/>
  <c r="J239" i="1"/>
  <c r="J238" i="1"/>
  <c r="I238" i="1"/>
  <c r="H238" i="1"/>
  <c r="G238" i="1"/>
  <c r="J236" i="1"/>
  <c r="J235" i="1"/>
  <c r="J234" i="1"/>
  <c r="J233" i="1"/>
  <c r="J232" i="1" s="1"/>
  <c r="I232" i="1"/>
  <c r="H232" i="1"/>
  <c r="G232" i="1"/>
  <c r="J231" i="1"/>
  <c r="J230" i="1"/>
  <c r="J229" i="1"/>
  <c r="J228" i="1"/>
  <c r="J227" i="1"/>
  <c r="J226" i="1"/>
  <c r="I225" i="1"/>
  <c r="H225" i="1"/>
  <c r="H224" i="1" s="1"/>
  <c r="G225" i="1"/>
  <c r="G224" i="1" s="1"/>
  <c r="I224" i="1"/>
  <c r="J223" i="1"/>
  <c r="I222" i="1"/>
  <c r="G222" i="1"/>
  <c r="J221" i="1"/>
  <c r="J220" i="1"/>
  <c r="J219" i="1"/>
  <c r="J218" i="1"/>
  <c r="I218" i="1"/>
  <c r="H218" i="1"/>
  <c r="G218" i="1"/>
  <c r="J217" i="1"/>
  <c r="J216" i="1"/>
  <c r="J215" i="1"/>
  <c r="J214" i="1"/>
  <c r="I214" i="1"/>
  <c r="H214" i="1"/>
  <c r="G214" i="1"/>
  <c r="J213" i="1"/>
  <c r="J211" i="1"/>
  <c r="I210" i="1"/>
  <c r="H210" i="1"/>
  <c r="H209" i="1" s="1"/>
  <c r="G210" i="1"/>
  <c r="I209" i="1"/>
  <c r="I207" i="1"/>
  <c r="H207" i="1"/>
  <c r="G207" i="1"/>
  <c r="J206" i="1"/>
  <c r="I205" i="1"/>
  <c r="H205" i="1"/>
  <c r="H200" i="1" s="1"/>
  <c r="G205" i="1"/>
  <c r="G200" i="1" s="1"/>
  <c r="J204" i="1"/>
  <c r="J203" i="1"/>
  <c r="I203" i="1"/>
  <c r="H203" i="1"/>
  <c r="G203" i="1"/>
  <c r="J202" i="1"/>
  <c r="J201" i="1"/>
  <c r="I201" i="1"/>
  <c r="H201" i="1"/>
  <c r="G201" i="1"/>
  <c r="J199" i="1"/>
  <c r="J198" i="1"/>
  <c r="I198" i="1"/>
  <c r="I197" i="1" s="1"/>
  <c r="H198" i="1"/>
  <c r="G198" i="1"/>
  <c r="J197" i="1"/>
  <c r="H197" i="1"/>
  <c r="G197" i="1"/>
  <c r="J196" i="1"/>
  <c r="J195" i="1"/>
  <c r="I195" i="1"/>
  <c r="H195" i="1"/>
  <c r="G195" i="1"/>
  <c r="J194" i="1"/>
  <c r="I193" i="1"/>
  <c r="H193" i="1"/>
  <c r="G193" i="1"/>
  <c r="J193" i="1" s="1"/>
  <c r="J192" i="1"/>
  <c r="I191" i="1"/>
  <c r="H191" i="1"/>
  <c r="G191" i="1"/>
  <c r="J190" i="1"/>
  <c r="J189" i="1"/>
  <c r="I189" i="1"/>
  <c r="H189" i="1"/>
  <c r="G189" i="1"/>
  <c r="G188" i="1" s="1"/>
  <c r="H188" i="1"/>
  <c r="J187" i="1"/>
  <c r="J186" i="1"/>
  <c r="I186" i="1"/>
  <c r="H186" i="1"/>
  <c r="G186" i="1"/>
  <c r="J185" i="1"/>
  <c r="J184" i="1"/>
  <c r="I184" i="1"/>
  <c r="H184" i="1"/>
  <c r="G184" i="1"/>
  <c r="J183" i="1"/>
  <c r="J182" i="1" s="1"/>
  <c r="I182" i="1"/>
  <c r="H182" i="1"/>
  <c r="G182" i="1"/>
  <c r="J181" i="1"/>
  <c r="I180" i="1"/>
  <c r="H180" i="1"/>
  <c r="H179" i="1" s="1"/>
  <c r="G180" i="1"/>
  <c r="G179" i="1" s="1"/>
  <c r="I179" i="1"/>
  <c r="J178" i="1"/>
  <c r="I177" i="1"/>
  <c r="H177" i="1"/>
  <c r="G177" i="1"/>
  <c r="J176" i="1"/>
  <c r="J175" i="1"/>
  <c r="J174" i="1" s="1"/>
  <c r="I174" i="1"/>
  <c r="H174" i="1"/>
  <c r="G174" i="1"/>
  <c r="J173" i="1"/>
  <c r="I172" i="1"/>
  <c r="H172" i="1"/>
  <c r="H171" i="1" s="1"/>
  <c r="G172" i="1"/>
  <c r="I171" i="1"/>
  <c r="J169" i="1"/>
  <c r="J168" i="1"/>
  <c r="J167" i="1"/>
  <c r="K167" i="1" s="1"/>
  <c r="I167" i="1"/>
  <c r="H167" i="1"/>
  <c r="G167" i="1"/>
  <c r="J166" i="1"/>
  <c r="J165" i="1"/>
  <c r="I164" i="1"/>
  <c r="H164" i="1"/>
  <c r="G164" i="1"/>
  <c r="J163" i="1"/>
  <c r="J162" i="1"/>
  <c r="J161" i="1"/>
  <c r="J160" i="1"/>
  <c r="J159" i="1"/>
  <c r="J158" i="1"/>
  <c r="I157" i="1"/>
  <c r="H157" i="1"/>
  <c r="J157" i="1" s="1"/>
  <c r="G157" i="1"/>
  <c r="J156" i="1"/>
  <c r="J155" i="1"/>
  <c r="J154" i="1"/>
  <c r="I154" i="1"/>
  <c r="H154" i="1"/>
  <c r="G154" i="1"/>
  <c r="J153" i="1"/>
  <c r="J152" i="1"/>
  <c r="J151" i="1"/>
  <c r="I150" i="1"/>
  <c r="H150" i="1"/>
  <c r="G150" i="1"/>
  <c r="J149" i="1"/>
  <c r="J148" i="1" s="1"/>
  <c r="I148" i="1"/>
  <c r="H148" i="1"/>
  <c r="H143" i="1" s="1"/>
  <c r="G148" i="1"/>
  <c r="G143" i="1" s="1"/>
  <c r="J147" i="1"/>
  <c r="J146" i="1"/>
  <c r="I146" i="1"/>
  <c r="H146" i="1"/>
  <c r="G146" i="1"/>
  <c r="J145" i="1"/>
  <c r="J144" i="1"/>
  <c r="I144" i="1"/>
  <c r="I143" i="1" s="1"/>
  <c r="H144" i="1"/>
  <c r="G144" i="1"/>
  <c r="J142" i="1"/>
  <c r="J141" i="1"/>
  <c r="I141" i="1"/>
  <c r="H141" i="1"/>
  <c r="G141" i="1"/>
  <c r="J140" i="1"/>
  <c r="J139" i="1"/>
  <c r="J138" i="1"/>
  <c r="J137" i="1"/>
  <c r="J136" i="1"/>
  <c r="J135" i="1"/>
  <c r="J134" i="1"/>
  <c r="J133" i="1"/>
  <c r="J132" i="1"/>
  <c r="I131" i="1"/>
  <c r="H131" i="1"/>
  <c r="H125" i="1" s="1"/>
  <c r="G131" i="1"/>
  <c r="J130" i="1"/>
  <c r="J129" i="1"/>
  <c r="J128" i="1"/>
  <c r="J127" i="1"/>
  <c r="J126" i="1"/>
  <c r="I126" i="1"/>
  <c r="I125" i="1" s="1"/>
  <c r="H126" i="1"/>
  <c r="G126" i="1"/>
  <c r="G125" i="1"/>
  <c r="J124" i="1"/>
  <c r="J123" i="1"/>
  <c r="I123" i="1"/>
  <c r="H123" i="1"/>
  <c r="G123" i="1"/>
  <c r="J122" i="1"/>
  <c r="I121" i="1"/>
  <c r="I116" i="1" s="1"/>
  <c r="H121" i="1"/>
  <c r="H116" i="1" s="1"/>
  <c r="G121" i="1"/>
  <c r="J120" i="1"/>
  <c r="J119" i="1" s="1"/>
  <c r="I119" i="1"/>
  <c r="H119" i="1"/>
  <c r="G119" i="1"/>
  <c r="G116" i="1" s="1"/>
  <c r="J118" i="1"/>
  <c r="J117" i="1"/>
  <c r="I117" i="1"/>
  <c r="H117" i="1"/>
  <c r="G117" i="1"/>
  <c r="J115" i="1"/>
  <c r="J114" i="1"/>
  <c r="I114" i="1"/>
  <c r="H114" i="1"/>
  <c r="G114" i="1"/>
  <c r="J113" i="1"/>
  <c r="J112" i="1"/>
  <c r="I112" i="1"/>
  <c r="H112" i="1"/>
  <c r="G112" i="1"/>
  <c r="J111" i="1"/>
  <c r="I110" i="1"/>
  <c r="H110" i="1"/>
  <c r="G110" i="1"/>
  <c r="J109" i="1"/>
  <c r="J108" i="1"/>
  <c r="J107" i="1"/>
  <c r="J106" i="1"/>
  <c r="J105" i="1"/>
  <c r="J104" i="1" s="1"/>
  <c r="I104" i="1"/>
  <c r="H104" i="1"/>
  <c r="H99" i="1" s="1"/>
  <c r="G104" i="1"/>
  <c r="G99" i="1" s="1"/>
  <c r="J103" i="1"/>
  <c r="J102" i="1"/>
  <c r="I102" i="1"/>
  <c r="H102" i="1"/>
  <c r="G102" i="1"/>
  <c r="J101" i="1"/>
  <c r="J100" i="1"/>
  <c r="I100" i="1"/>
  <c r="I99" i="1" s="1"/>
  <c r="H100" i="1"/>
  <c r="G100" i="1"/>
  <c r="J98" i="1"/>
  <c r="J97" i="1"/>
  <c r="I97" i="1"/>
  <c r="I92" i="1" s="1"/>
  <c r="H97" i="1"/>
  <c r="G97" i="1"/>
  <c r="J96" i="1"/>
  <c r="I95" i="1"/>
  <c r="H95" i="1"/>
  <c r="H92" i="1" s="1"/>
  <c r="G95" i="1"/>
  <c r="J94" i="1"/>
  <c r="J93" i="1" s="1"/>
  <c r="I93" i="1"/>
  <c r="H93" i="1"/>
  <c r="G93" i="1"/>
  <c r="G92" i="1" s="1"/>
  <c r="J91" i="1"/>
  <c r="J90" i="1" s="1"/>
  <c r="I90" i="1"/>
  <c r="H90" i="1"/>
  <c r="G90" i="1"/>
  <c r="G87" i="1" s="1"/>
  <c r="J89" i="1"/>
  <c r="J88" i="1"/>
  <c r="J87" i="1" s="1"/>
  <c r="I88" i="1"/>
  <c r="H88" i="1"/>
  <c r="G88" i="1"/>
  <c r="I87" i="1"/>
  <c r="H87" i="1"/>
  <c r="J86" i="1"/>
  <c r="J85" i="1"/>
  <c r="J82" i="1" s="1"/>
  <c r="I85" i="1"/>
  <c r="H85" i="1"/>
  <c r="G85" i="1"/>
  <c r="J84" i="1"/>
  <c r="J83" i="1"/>
  <c r="I83" i="1"/>
  <c r="I82" i="1" s="1"/>
  <c r="H83" i="1"/>
  <c r="G83" i="1"/>
  <c r="H82" i="1"/>
  <c r="G82" i="1"/>
  <c r="J81" i="1"/>
  <c r="J80" i="1"/>
  <c r="I80" i="1"/>
  <c r="H80" i="1"/>
  <c r="G80" i="1"/>
  <c r="J79" i="1"/>
  <c r="I78" i="1"/>
  <c r="H78" i="1"/>
  <c r="G78" i="1"/>
  <c r="J77" i="1"/>
  <c r="J76" i="1"/>
  <c r="J75" i="1"/>
  <c r="I75" i="1"/>
  <c r="H75" i="1"/>
  <c r="G75" i="1"/>
  <c r="J74" i="1"/>
  <c r="I73" i="1"/>
  <c r="H73" i="1"/>
  <c r="G73" i="1"/>
  <c r="J72" i="1"/>
  <c r="J71" i="1" s="1"/>
  <c r="I71" i="1"/>
  <c r="H71" i="1"/>
  <c r="H68" i="1" s="1"/>
  <c r="H67" i="1" s="1"/>
  <c r="G71" i="1"/>
  <c r="J70" i="1"/>
  <c r="J69" i="1"/>
  <c r="I69" i="1"/>
  <c r="H69" i="1"/>
  <c r="G69" i="1"/>
  <c r="G68" i="1"/>
  <c r="J66" i="1"/>
  <c r="J65" i="1" s="1"/>
  <c r="I65" i="1"/>
  <c r="H65" i="1"/>
  <c r="G65" i="1"/>
  <c r="J64" i="1"/>
  <c r="J63" i="1"/>
  <c r="I63" i="1"/>
  <c r="H63" i="1"/>
  <c r="G63" i="1"/>
  <c r="J62" i="1"/>
  <c r="J61" i="1"/>
  <c r="I61" i="1"/>
  <c r="H61" i="1"/>
  <c r="G61" i="1"/>
  <c r="J60" i="1"/>
  <c r="I59" i="1"/>
  <c r="H59" i="1"/>
  <c r="H58" i="1" s="1"/>
  <c r="G59" i="1"/>
  <c r="I58" i="1"/>
  <c r="J57" i="1"/>
  <c r="J55" i="1" s="1"/>
  <c r="J54" i="1" s="1"/>
  <c r="J56" i="1"/>
  <c r="I55" i="1"/>
  <c r="H55" i="1"/>
  <c r="G55" i="1"/>
  <c r="I54" i="1"/>
  <c r="H54" i="1"/>
  <c r="G54" i="1"/>
  <c r="J53" i="1"/>
  <c r="J52" i="1"/>
  <c r="J51" i="1"/>
  <c r="J50" i="1"/>
  <c r="J49" i="1"/>
  <c r="J48" i="1"/>
  <c r="J47" i="1"/>
  <c r="J46" i="1"/>
  <c r="I45" i="1"/>
  <c r="H45" i="1"/>
  <c r="G45" i="1"/>
  <c r="J44" i="1"/>
  <c r="I43" i="1"/>
  <c r="H43" i="1"/>
  <c r="G43" i="1"/>
  <c r="G42" i="1" s="1"/>
  <c r="I42" i="1"/>
  <c r="H42" i="1"/>
  <c r="J41" i="1"/>
  <c r="J40" i="1"/>
  <c r="J39" i="1"/>
  <c r="J38" i="1"/>
  <c r="I37" i="1"/>
  <c r="H37" i="1"/>
  <c r="G37" i="1"/>
  <c r="J36" i="1"/>
  <c r="J35" i="1" s="1"/>
  <c r="I35" i="1"/>
  <c r="H35" i="1"/>
  <c r="G35" i="1"/>
  <c r="J34" i="1"/>
  <c r="I33" i="1"/>
  <c r="H33" i="1"/>
  <c r="G33" i="1"/>
  <c r="J32" i="1"/>
  <c r="J31" i="1"/>
  <c r="J30" i="1"/>
  <c r="J29" i="1"/>
  <c r="J28" i="1"/>
  <c r="J27" i="1"/>
  <c r="I26" i="1"/>
  <c r="I21" i="1" s="1"/>
  <c r="I20" i="1" s="1"/>
  <c r="I19" i="1" s="1"/>
  <c r="H26" i="1"/>
  <c r="H21" i="1" s="1"/>
  <c r="G26" i="1"/>
  <c r="J25" i="1"/>
  <c r="J24" i="1"/>
  <c r="J23" i="1"/>
  <c r="J22" i="1"/>
  <c r="G21" i="1"/>
  <c r="G20" i="1"/>
  <c r="G13" i="1"/>
  <c r="G12" i="1"/>
  <c r="G11" i="1"/>
  <c r="G10" i="1"/>
  <c r="G9" i="1"/>
  <c r="G14" i="1" s="1"/>
  <c r="F7" i="1"/>
  <c r="F6" i="1"/>
  <c r="A5" i="1"/>
  <c r="A1" i="1"/>
  <c r="J143" i="1" l="1"/>
  <c r="J33" i="1"/>
  <c r="J59" i="1"/>
  <c r="J58" i="1" s="1"/>
  <c r="J78" i="1"/>
  <c r="H20" i="1"/>
  <c r="H19" i="1" s="1"/>
  <c r="J37" i="1"/>
  <c r="J73" i="1"/>
  <c r="J110" i="1"/>
  <c r="J99" i="1" s="1"/>
  <c r="J150" i="1"/>
  <c r="J250" i="1"/>
  <c r="J255" i="1"/>
  <c r="J43" i="1"/>
  <c r="J45" i="1"/>
  <c r="G67" i="1"/>
  <c r="J131" i="1"/>
  <c r="J125" i="1" s="1"/>
  <c r="J191" i="1"/>
  <c r="J225" i="1"/>
  <c r="J224" i="1" s="1"/>
  <c r="J26" i="1"/>
  <c r="J21" i="1" s="1"/>
  <c r="J20" i="1" s="1"/>
  <c r="G58" i="1"/>
  <c r="G19" i="1" s="1"/>
  <c r="J68" i="1"/>
  <c r="I68" i="1"/>
  <c r="I67" i="1" s="1"/>
  <c r="I18" i="1" s="1"/>
  <c r="J92" i="1"/>
  <c r="J95" i="1"/>
  <c r="J121" i="1"/>
  <c r="J116" i="1" s="1"/>
  <c r="J164" i="1"/>
  <c r="J212" i="1"/>
  <c r="J180" i="1"/>
  <c r="J179" i="1" s="1"/>
  <c r="J188" i="1"/>
  <c r="J205" i="1"/>
  <c r="J246" i="1"/>
  <c r="J177" i="1"/>
  <c r="G209" i="1"/>
  <c r="H237" i="1"/>
  <c r="H170" i="1" s="1"/>
  <c r="G171" i="1"/>
  <c r="J172" i="1"/>
  <c r="J171" i="1" s="1"/>
  <c r="I188" i="1"/>
  <c r="I170" i="1" s="1"/>
  <c r="I200" i="1"/>
  <c r="J210" i="1"/>
  <c r="J222" i="1"/>
  <c r="I237" i="1"/>
  <c r="J241" i="1"/>
  <c r="J254" i="1"/>
  <c r="J308" i="1"/>
  <c r="J301" i="1" s="1"/>
  <c r="J298" i="1" s="1"/>
  <c r="J311" i="1"/>
  <c r="J310" i="1" s="1"/>
  <c r="G324" i="1"/>
  <c r="G323" i="1" s="1"/>
  <c r="J297" i="1" l="1"/>
  <c r="J294" i="1" s="1"/>
  <c r="J270" i="1" s="1"/>
  <c r="G18" i="1"/>
  <c r="J237" i="1"/>
  <c r="J42" i="1"/>
  <c r="J19" i="1" s="1"/>
  <c r="J209" i="1"/>
  <c r="J208" i="1" s="1"/>
  <c r="J67" i="1"/>
  <c r="H18" i="1"/>
  <c r="G170" i="1"/>
  <c r="J207" i="1" l="1"/>
  <c r="J200" i="1" s="1"/>
  <c r="J170" i="1" s="1"/>
  <c r="J18" i="1" s="1"/>
  <c r="K316" i="1" l="1"/>
  <c r="K305" i="1"/>
  <c r="K304" i="1" s="1"/>
  <c r="K296" i="1"/>
  <c r="K295" i="1" s="1"/>
  <c r="K293" i="1"/>
  <c r="K292" i="1" s="1"/>
  <c r="K279" i="1"/>
  <c r="K278" i="1" s="1"/>
  <c r="K249" i="1"/>
  <c r="K248" i="1" s="1"/>
  <c r="K236" i="1"/>
  <c r="K196" i="1"/>
  <c r="K195" i="1" s="1"/>
  <c r="K259" i="1"/>
  <c r="K258" i="1" s="1"/>
  <c r="K239" i="1"/>
  <c r="K215" i="1"/>
  <c r="K202" i="1"/>
  <c r="K201" i="1" s="1"/>
  <c r="K166" i="1"/>
  <c r="K155" i="1"/>
  <c r="K217" i="1"/>
  <c r="K199" i="1"/>
  <c r="K198" i="1" s="1"/>
  <c r="K197" i="1" s="1"/>
  <c r="K153" i="1"/>
  <c r="K142" i="1"/>
  <c r="K141" i="1" s="1"/>
  <c r="K108" i="1"/>
  <c r="K185" i="1"/>
  <c r="K184" i="1" s="1"/>
  <c r="K158" i="1"/>
  <c r="K145" i="1"/>
  <c r="K144" i="1" s="1"/>
  <c r="K113" i="1"/>
  <c r="K84" i="1"/>
  <c r="K83" i="1" s="1"/>
  <c r="K76" i="1"/>
  <c r="K38" i="1"/>
  <c r="K22" i="1"/>
  <c r="K175" i="1"/>
  <c r="K127" i="1"/>
  <c r="K124" i="1"/>
  <c r="K123" i="1" s="1"/>
  <c r="K98" i="1"/>
  <c r="K97" i="1" s="1"/>
  <c r="K81" i="1"/>
  <c r="K80" i="1" s="1"/>
  <c r="K62" i="1"/>
  <c r="K61" i="1" s="1"/>
  <c r="K40" i="1"/>
  <c r="K31" i="1"/>
  <c r="K24" i="1"/>
  <c r="K234" i="1"/>
  <c r="K129" i="1"/>
  <c r="K106" i="1"/>
  <c r="K101" i="1"/>
  <c r="K100" i="1" s="1"/>
  <c r="K27" i="1"/>
  <c r="K29" i="1"/>
  <c r="K23" i="1"/>
  <c r="K39" i="1"/>
  <c r="K70" i="1"/>
  <c r="K69" i="1" s="1"/>
  <c r="K74" i="1"/>
  <c r="K73" i="1" s="1"/>
  <c r="K111" i="1"/>
  <c r="K110" i="1" s="1"/>
  <c r="K44" i="1"/>
  <c r="K43" i="1" s="1"/>
  <c r="K56" i="1"/>
  <c r="K55" i="1" s="1"/>
  <c r="K54" i="1" s="1"/>
  <c r="K136" i="1"/>
  <c r="K221" i="1"/>
  <c r="K25" i="1"/>
  <c r="K47" i="1"/>
  <c r="K64" i="1"/>
  <c r="K63" i="1" s="1"/>
  <c r="K133" i="1"/>
  <c r="K96" i="1"/>
  <c r="K95" i="1" s="1"/>
  <c r="K134" i="1"/>
  <c r="K213" i="1"/>
  <c r="K235" i="1"/>
  <c r="K273" i="1"/>
  <c r="K272" i="1" s="1"/>
  <c r="K315" i="1"/>
  <c r="K314" i="1" s="1"/>
  <c r="K313" i="1" s="1"/>
  <c r="K94" i="1"/>
  <c r="K93" i="1" s="1"/>
  <c r="K92" i="1" s="1"/>
  <c r="K152" i="1"/>
  <c r="K187" i="1"/>
  <c r="K186" i="1" s="1"/>
  <c r="K216" i="1"/>
  <c r="K229" i="1"/>
  <c r="K242" i="1"/>
  <c r="K281" i="1"/>
  <c r="K280" i="1" s="1"/>
  <c r="K318" i="1"/>
  <c r="K317" i="1" s="1"/>
  <c r="K233" i="1"/>
  <c r="K232" i="1" s="1"/>
  <c r="K286" i="1"/>
  <c r="K285" i="1" s="1"/>
  <c r="K30" i="1"/>
  <c r="K48" i="1"/>
  <c r="K51" i="1"/>
  <c r="K157" i="1"/>
  <c r="K284" i="1"/>
  <c r="K283" i="1" s="1"/>
  <c r="K243" i="1"/>
  <c r="K79" i="1"/>
  <c r="K78" i="1" s="1"/>
  <c r="K28" i="1"/>
  <c r="K53" i="1"/>
  <c r="K109" i="1"/>
  <c r="K135" i="1"/>
  <c r="K160" i="1"/>
  <c r="K257" i="1"/>
  <c r="K320" i="1"/>
  <c r="K319" i="1" s="1"/>
  <c r="K46" i="1"/>
  <c r="K45" i="1" s="1"/>
  <c r="K103" i="1"/>
  <c r="K102" i="1" s="1"/>
  <c r="K161" i="1"/>
  <c r="K194" i="1"/>
  <c r="K226" i="1"/>
  <c r="K32" i="1"/>
  <c r="K57" i="1"/>
  <c r="K118" i="1"/>
  <c r="K117" i="1" s="1"/>
  <c r="K162" i="1"/>
  <c r="K264" i="1"/>
  <c r="K263" i="1" s="1"/>
  <c r="K262" i="1" s="1"/>
  <c r="K147" i="1"/>
  <c r="K146" i="1" s="1"/>
  <c r="K159" i="1"/>
  <c r="K227" i="1"/>
  <c r="K247" i="1"/>
  <c r="K246" i="1" s="1"/>
  <c r="K72" i="1"/>
  <c r="K71" i="1" s="1"/>
  <c r="K120" i="1"/>
  <c r="K119" i="1" s="1"/>
  <c r="K178" i="1"/>
  <c r="K177" i="1" s="1"/>
  <c r="K219" i="1"/>
  <c r="K156" i="1"/>
  <c r="K173" i="1"/>
  <c r="K172" i="1" s="1"/>
  <c r="K240" i="1"/>
  <c r="K261" i="1"/>
  <c r="K260" i="1" s="1"/>
  <c r="K307" i="1"/>
  <c r="K306" i="1" s="1"/>
  <c r="K288" i="1"/>
  <c r="K269" i="1"/>
  <c r="K268" i="1" s="1"/>
  <c r="K303" i="1"/>
  <c r="K302" i="1" s="1"/>
  <c r="K251" i="1"/>
  <c r="K250" i="1" s="1"/>
  <c r="K77" i="1"/>
  <c r="K138" i="1"/>
  <c r="K181" i="1"/>
  <c r="K180" i="1" s="1"/>
  <c r="K105" i="1"/>
  <c r="K253" i="1"/>
  <c r="K252" i="1" s="1"/>
  <c r="K256" i="1"/>
  <c r="K255" i="1" s="1"/>
  <c r="K326" i="1"/>
  <c r="K325" i="1" s="1"/>
  <c r="K324" i="1" s="1"/>
  <c r="K323" i="1" s="1"/>
  <c r="K277" i="1"/>
  <c r="K276" i="1" s="1"/>
  <c r="K245" i="1"/>
  <c r="K244" i="1" s="1"/>
  <c r="K34" i="1"/>
  <c r="K33" i="1" s="1"/>
  <c r="K60" i="1"/>
  <c r="K59" i="1" s="1"/>
  <c r="K86" i="1"/>
  <c r="K85" i="1" s="1"/>
  <c r="K36" i="1"/>
  <c r="K35" i="1" s="1"/>
  <c r="K139" i="1"/>
  <c r="K50" i="1"/>
  <c r="K107" i="1"/>
  <c r="K132" i="1"/>
  <c r="K168" i="1"/>
  <c r="K204" i="1"/>
  <c r="K203" i="1" s="1"/>
  <c r="K230" i="1"/>
  <c r="K41" i="1"/>
  <c r="K128" i="1"/>
  <c r="K169" i="1"/>
  <c r="K52" i="1"/>
  <c r="K122" i="1"/>
  <c r="K121" i="1" s="1"/>
  <c r="K154" i="1"/>
  <c r="K176" i="1"/>
  <c r="K193" i="1"/>
  <c r="K231" i="1"/>
  <c r="K267" i="1"/>
  <c r="K266" i="1" s="1"/>
  <c r="K265" i="1" s="1"/>
  <c r="K312" i="1"/>
  <c r="K311" i="1" s="1"/>
  <c r="K310" i="1" s="1"/>
  <c r="K91" i="1"/>
  <c r="K90" i="1" s="1"/>
  <c r="K149" i="1"/>
  <c r="K148" i="1" s="1"/>
  <c r="K183" i="1"/>
  <c r="K182" i="1" s="1"/>
  <c r="K228" i="1"/>
  <c r="K163" i="1"/>
  <c r="K190" i="1"/>
  <c r="K189" i="1" s="1"/>
  <c r="K188" i="1" s="1"/>
  <c r="K211" i="1"/>
  <c r="K210" i="1" s="1"/>
  <c r="K223" i="1"/>
  <c r="K222" i="1" s="1"/>
  <c r="K309" i="1"/>
  <c r="K308" i="1" s="1"/>
  <c r="K291" i="1"/>
  <c r="K290" i="1" s="1"/>
  <c r="K289" i="1" s="1"/>
  <c r="K275" i="1"/>
  <c r="K274" i="1" s="1"/>
  <c r="K322" i="1"/>
  <c r="K321" i="1" s="1"/>
  <c r="K49" i="1"/>
  <c r="K89" i="1"/>
  <c r="K88" i="1" s="1"/>
  <c r="K87" i="1" s="1"/>
  <c r="K112" i="1"/>
  <c r="K151" i="1"/>
  <c r="K150" i="1" s="1"/>
  <c r="K287" i="1"/>
  <c r="K130" i="1"/>
  <c r="K140" i="1"/>
  <c r="K192" i="1"/>
  <c r="K191" i="1" s="1"/>
  <c r="K137" i="1"/>
  <c r="K115" i="1"/>
  <c r="K114" i="1" s="1"/>
  <c r="K165" i="1"/>
  <c r="K164" i="1" s="1"/>
  <c r="K206" i="1"/>
  <c r="K205" i="1" s="1"/>
  <c r="K66" i="1"/>
  <c r="K65" i="1" s="1"/>
  <c r="K220" i="1"/>
  <c r="K300" i="1"/>
  <c r="K299" i="1" s="1"/>
  <c r="K212" i="1"/>
  <c r="K298" i="1"/>
  <c r="K297" i="1" s="1"/>
  <c r="K208" i="1"/>
  <c r="K207" i="1" s="1"/>
  <c r="K225" i="1" l="1"/>
  <c r="K224" i="1" s="1"/>
  <c r="K126" i="1"/>
  <c r="K104" i="1"/>
  <c r="K282" i="1"/>
  <c r="K271" i="1"/>
  <c r="K42" i="1"/>
  <c r="K99" i="1"/>
  <c r="K174" i="1"/>
  <c r="K171" i="1" s="1"/>
  <c r="K82" i="1"/>
  <c r="K200" i="1"/>
  <c r="K116" i="1"/>
  <c r="K58" i="1"/>
  <c r="K179" i="1"/>
  <c r="K301" i="1"/>
  <c r="K218" i="1"/>
  <c r="K254" i="1"/>
  <c r="K241" i="1"/>
  <c r="K21" i="1"/>
  <c r="K20" i="1" s="1"/>
  <c r="K19" i="1" s="1"/>
  <c r="K214" i="1"/>
  <c r="K209" i="1" s="1"/>
  <c r="K294" i="1"/>
  <c r="K37" i="1"/>
  <c r="K143" i="1"/>
  <c r="K238" i="1"/>
  <c r="K237" i="1" s="1"/>
  <c r="K131" i="1"/>
  <c r="K26" i="1"/>
  <c r="K75" i="1"/>
  <c r="K68" i="1" s="1"/>
  <c r="K67" i="1" l="1"/>
  <c r="K18" i="1" s="1"/>
  <c r="K170" i="1"/>
  <c r="K125" i="1"/>
  <c r="K27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Patricia Elisa Caba</author>
  </authors>
  <commentList>
    <comment ref="A258" authorId="0" shapeId="0" xr:uid="{A0FAF3FC-44BE-485D-BF40-AE931CA3B83F}">
      <text>
        <r>
          <rPr>
            <b/>
            <sz val="9"/>
            <color indexed="81"/>
            <rFont val="Tahoma"/>
            <family val="2"/>
          </rPr>
          <t>Patricia Elisa Caba:</t>
        </r>
        <r>
          <rPr>
            <sz val="8"/>
            <color indexed="81"/>
            <rFont val="Tahoma"/>
            <family val="2"/>
          </rPr>
          <t xml:space="preserve">
Bloquear cuentas a CEAS</t>
        </r>
      </text>
    </comment>
  </commentList>
</comments>
</file>

<file path=xl/sharedStrings.xml><?xml version="1.0" encoding="utf-8"?>
<sst xmlns="http://schemas.openxmlformats.org/spreadsheetml/2006/main" count="501" uniqueCount="269">
  <si>
    <t>Servicio Nacional de Salud</t>
  </si>
  <si>
    <t>Dirección de Planificación y Desarrollo</t>
  </si>
  <si>
    <t>Consolidado Presupuesto Estimado de Ingresos y Gastos Nivel Especializado por Fuente de Financiamiento</t>
  </si>
  <si>
    <t>Servicio Regional de Salud:</t>
  </si>
  <si>
    <t>Establecimiento:</t>
  </si>
  <si>
    <t>Estimación de Ingresos</t>
  </si>
  <si>
    <t xml:space="preserve">        Anticipos Financieros</t>
  </si>
  <si>
    <t xml:space="preserve">        Venta de Servicios y Otros Ingresos</t>
  </si>
  <si>
    <t xml:space="preserve">        Aportes SNS Nómina</t>
  </si>
  <si>
    <t xml:space="preserve">        Otros Aportes</t>
  </si>
  <si>
    <t xml:space="preserve">Transferencias Corrientes </t>
  </si>
  <si>
    <t xml:space="preserve">      Total Ingresos RD$</t>
  </si>
  <si>
    <t>Estimación de Gastos</t>
  </si>
  <si>
    <t>Tipo</t>
  </si>
  <si>
    <t>Objeto</t>
  </si>
  <si>
    <t>Cuenta</t>
  </si>
  <si>
    <t>Sub-Cuenta</t>
  </si>
  <si>
    <t>Auxiliar</t>
  </si>
  <si>
    <t>Descripción Gasto por Cuenta</t>
  </si>
  <si>
    <t>Anticipos Financieros / Transferencias</t>
  </si>
  <si>
    <t>Venta de Servicios</t>
  </si>
  <si>
    <t>Nómina</t>
  </si>
  <si>
    <t>Total RD$</t>
  </si>
  <si>
    <t>%</t>
  </si>
  <si>
    <t>Egresos</t>
  </si>
  <si>
    <t>Servicios Personales</t>
  </si>
  <si>
    <t>Remuneraciones</t>
  </si>
  <si>
    <t>Remuneraciones al personal fijo</t>
  </si>
  <si>
    <t>`01</t>
  </si>
  <si>
    <t>Sueldos fijos</t>
  </si>
  <si>
    <t>`02</t>
  </si>
  <si>
    <t>Sueldos a medicos</t>
  </si>
  <si>
    <t>`05</t>
  </si>
  <si>
    <t>Incentivos y escalafón</t>
  </si>
  <si>
    <t>`06</t>
  </si>
  <si>
    <t>Nuevas plazas a medicos</t>
  </si>
  <si>
    <t>Remuneraciones al personal con carácter transitorio</t>
  </si>
  <si>
    <t>`03</t>
  </si>
  <si>
    <t>Suplencias</t>
  </si>
  <si>
    <t>Sueldo al personal nominal en período probatorio</t>
  </si>
  <si>
    <t xml:space="preserve"> Jornales</t>
  </si>
  <si>
    <t>`08</t>
  </si>
  <si>
    <t>Empleados temporales</t>
  </si>
  <si>
    <t>`09</t>
  </si>
  <si>
    <t>Personal de carácter eventual</t>
  </si>
  <si>
    <t>`11</t>
  </si>
  <si>
    <t>Interinato</t>
  </si>
  <si>
    <t>Sueldos al personal fijo en trámite de pensiones</t>
  </si>
  <si>
    <t>Sueldo anual No. 13</t>
  </si>
  <si>
    <t>Prestacianes economicas</t>
  </si>
  <si>
    <t>Pago de porcentaje por desvinculación de cargo</t>
  </si>
  <si>
    <t>Prestacion laboral por desvinculación</t>
  </si>
  <si>
    <t>`04</t>
  </si>
  <si>
    <t>Proporción de vacaciones no disfrutadas</t>
  </si>
  <si>
    <t>Sobresueldos</t>
  </si>
  <si>
    <t>Primas por antigüedad</t>
  </si>
  <si>
    <t>Compensación</t>
  </si>
  <si>
    <t>Pago de horas extraordinarias, Horas extraordinarias fin de año (Reglamento 523-09)</t>
  </si>
  <si>
    <t>Prima de transporte</t>
  </si>
  <si>
    <t>Compensación servicios de Seguridad</t>
  </si>
  <si>
    <t>Incentivo por rendimiento individual</t>
  </si>
  <si>
    <t>`07</t>
  </si>
  <si>
    <t>Compensación por distancia</t>
  </si>
  <si>
    <t>Compensaciones especiales</t>
  </si>
  <si>
    <t>Bono por desempeño</t>
  </si>
  <si>
    <t>`10</t>
  </si>
  <si>
    <t>Compensación por cumplimiento de indicadores</t>
  </si>
  <si>
    <t>Dietas y Gastos de Representación</t>
  </si>
  <si>
    <t>Gastos de representación</t>
  </si>
  <si>
    <t>Gastos de representación en el país</t>
  </si>
  <si>
    <t>Gastos de representación en el exterior</t>
  </si>
  <si>
    <t>Contribuciones a la Seguridad Social y Riesgo Laboral</t>
  </si>
  <si>
    <t>Contribuciones al seguro de salud</t>
  </si>
  <si>
    <t>Contribuciones al seguro de pensiones</t>
  </si>
  <si>
    <t>Contribuciones al seguro de riesgo laboral</t>
  </si>
  <si>
    <t>Contribuciones al plan de retiro complementario</t>
  </si>
  <si>
    <t>Contratacion de servicios</t>
  </si>
  <si>
    <t>Servicios Básicos</t>
  </si>
  <si>
    <t>Servicios telefónico de larga distancia</t>
  </si>
  <si>
    <t>Teléfono local</t>
  </si>
  <si>
    <t>Servicio de internet y televisión por cable</t>
  </si>
  <si>
    <t>Electricidad</t>
  </si>
  <si>
    <t>Energía eléctrica</t>
  </si>
  <si>
    <t>Electricidad no cortable</t>
  </si>
  <si>
    <t>Agua</t>
  </si>
  <si>
    <t>Recolección de residuos sólidos</t>
  </si>
  <si>
    <t>Publicidad Impresión y Encuadernación</t>
  </si>
  <si>
    <t>Publicidad y propaganda</t>
  </si>
  <si>
    <t>Impresión y encuadernación</t>
  </si>
  <si>
    <t>Viáticos</t>
  </si>
  <si>
    <t>Viáticos dentro del país</t>
  </si>
  <si>
    <t>Viáticos fuera del país</t>
  </si>
  <si>
    <t>Transporte y Alamcenaje</t>
  </si>
  <si>
    <t>Pasajes y gastos de transporte</t>
  </si>
  <si>
    <t>Fletes</t>
  </si>
  <si>
    <t>Peaje</t>
  </si>
  <si>
    <t>Alquileres y Rentas</t>
  </si>
  <si>
    <t>Alquilleres y rentas de edificios y locales</t>
  </si>
  <si>
    <t>Alquileres de máquinas y equipos de producción</t>
  </si>
  <si>
    <t>Alquileres de equipos</t>
  </si>
  <si>
    <t>Alquiler de equipo educacional</t>
  </si>
  <si>
    <t>Alquiler de equipo para computación</t>
  </si>
  <si>
    <t>Alquiler de equipo de comunicación</t>
  </si>
  <si>
    <t>Alquiler de equipo de oficina y muebles</t>
  </si>
  <si>
    <t>Alquiler de equipos sanitarios y de laboratorios</t>
  </si>
  <si>
    <t>Alquileres de equipos de transporte, tracción y elevación</t>
  </si>
  <si>
    <t>Otros alquileres</t>
  </si>
  <si>
    <t>Derecho de uso</t>
  </si>
  <si>
    <t>Licencias informaticas</t>
  </si>
  <si>
    <t>Seguros</t>
  </si>
  <si>
    <t>Seguro de bienes inmuebles e infraestructura</t>
  </si>
  <si>
    <t>Seguro de bienes muebles</t>
  </si>
  <si>
    <t>Seguros de personas</t>
  </si>
  <si>
    <t>Otros seguros</t>
  </si>
  <si>
    <t>Servicios de Conservación, Reparaciones Menores e Instalaciones Temporales</t>
  </si>
  <si>
    <t>Contratación de mantenimiento y reparaciones menores</t>
  </si>
  <si>
    <t>Mantenimiento y reparaciones menores en edificaciones</t>
  </si>
  <si>
    <t>Mantenimiento y reparación de Instalaciones eléctricas</t>
  </si>
  <si>
    <t>Mantenimiento y reparación, servicios de pintura y sus derivados</t>
  </si>
  <si>
    <t>`99</t>
  </si>
  <si>
    <t>Otros mantenimientos, reparaciones y sus derivados, no identificados precedentamente.</t>
  </si>
  <si>
    <t>Mantenimientos y reparacion de maquinarias y equipos</t>
  </si>
  <si>
    <t>Mantenimiento y reparación de mobiliarios y equipos de oficina</t>
  </si>
  <si>
    <t>Mantenimiento y reparación de equipo tecnologia e informacion</t>
  </si>
  <si>
    <t>Mantenimiento y reparación de equipo de educacionales, deportivos y recreativos</t>
  </si>
  <si>
    <t>Mantenimiento y reparación de equipos medicos, sanitarios y de laboratorio</t>
  </si>
  <si>
    <t>Mantenimiento y reparación de equipos de comunicación</t>
  </si>
  <si>
    <t>Mantenimiento y reparación de equipos de transporte, tracción y elevación</t>
  </si>
  <si>
    <t>Mantenimiento y reparación de equipos industriales y producción</t>
  </si>
  <si>
    <t>Servicios de mantenimiento, reparación, desmonte e instalación</t>
  </si>
  <si>
    <t xml:space="preserve">Otros servicios de mantenimiento, reparacion de maquinaria y equipos no identicados en los conceptos anteriores </t>
  </si>
  <si>
    <t>Instalaciones temporales</t>
  </si>
  <si>
    <t>Otros Servicios No Incluidos en conceptos anteriores</t>
  </si>
  <si>
    <t>Gastos y representación judiciales</t>
  </si>
  <si>
    <t xml:space="preserve">Comisiones y gastos </t>
  </si>
  <si>
    <t>Comisiones y gastos</t>
  </si>
  <si>
    <t>Servicios funerarios y gastos conexos</t>
  </si>
  <si>
    <t>Fumigación, lavandería, limpieza e higiene</t>
  </si>
  <si>
    <t>Fumigación</t>
  </si>
  <si>
    <t>Lavandería</t>
  </si>
  <si>
    <t>Limpieza e higiene</t>
  </si>
  <si>
    <t>Servicio de organización de eventos, festividades y actividades de entretenimiento</t>
  </si>
  <si>
    <t>Eventos generales</t>
  </si>
  <si>
    <t>Festividades</t>
  </si>
  <si>
    <t>Servicios Técnicos y Profesionales</t>
  </si>
  <si>
    <t>Servicios jurídicos</t>
  </si>
  <si>
    <t>Servicios de contabilidad y auditoría</t>
  </si>
  <si>
    <t>Servicios de capacitación</t>
  </si>
  <si>
    <t>Servicios de informática y sistemas computarizados</t>
  </si>
  <si>
    <t>Otros servicios técnicos profesionales</t>
  </si>
  <si>
    <t>Impuestos, derechos y tasas</t>
  </si>
  <si>
    <t>Impuestos</t>
  </si>
  <si>
    <t>Derechos</t>
  </si>
  <si>
    <t>Servicios de alimentación</t>
  </si>
  <si>
    <t>´01</t>
  </si>
  <si>
    <t>Servicios de catering</t>
  </si>
  <si>
    <t>Materiales y Suministros</t>
  </si>
  <si>
    <t>Alimentos y Productos Agroforestales</t>
  </si>
  <si>
    <t>Alimentos y bebidas para personas</t>
  </si>
  <si>
    <t>Productos agroforestales y pecuarios</t>
  </si>
  <si>
    <t>Productos agrícolas</t>
  </si>
  <si>
    <t>Productos forestales</t>
  </si>
  <si>
    <t>Madera, corcho y sus manufacturas</t>
  </si>
  <si>
    <t>Textiles y Vestuarios</t>
  </si>
  <si>
    <t>Hilados, fibras y telas</t>
  </si>
  <si>
    <t>Acabados textiles</t>
  </si>
  <si>
    <t>Prendas de vestir</t>
  </si>
  <si>
    <t>Calzados</t>
  </si>
  <si>
    <t>Productos de Papel, Cartón e Impresos</t>
  </si>
  <si>
    <t>Papel de escritorio</t>
  </si>
  <si>
    <t>Productos de papel y cartón</t>
  </si>
  <si>
    <t>Productos de artes gráficas</t>
  </si>
  <si>
    <t>Libros, revistas y periódicos</t>
  </si>
  <si>
    <t>Productos Farmacéuticos</t>
  </si>
  <si>
    <t>Productos medicinales para uso humano</t>
  </si>
  <si>
    <t>Productos de Cuero, Caucho y Plasticos</t>
  </si>
  <si>
    <t>Producto de cuero</t>
  </si>
  <si>
    <t>Llantas y neumáticos</t>
  </si>
  <si>
    <t>Productos de caucho</t>
  </si>
  <si>
    <t xml:space="preserve">Artículos de plástico </t>
  </si>
  <si>
    <t>Artículos de plástico</t>
  </si>
  <si>
    <t>Productos de Minerales, Metalicos y No Metalicos</t>
  </si>
  <si>
    <t>Productos de cemento, cal, asbesto, yeso y arcilla</t>
  </si>
  <si>
    <t>Productos de cemento</t>
  </si>
  <si>
    <t>Productos de cal</t>
  </si>
  <si>
    <t>Productos de yeso</t>
  </si>
  <si>
    <t>Productos de vidrio, loza y porcelana</t>
  </si>
  <si>
    <t>Productos de vidrio</t>
  </si>
  <si>
    <t>Productos de loza</t>
  </si>
  <si>
    <t>Productos de porcelana</t>
  </si>
  <si>
    <t>Productos metálicos y sus derivados</t>
  </si>
  <si>
    <t>Herramientas menores</t>
  </si>
  <si>
    <t>Productos de hojalata</t>
  </si>
  <si>
    <t xml:space="preserve">Productos de metálicos </t>
  </si>
  <si>
    <t>Minerales</t>
  </si>
  <si>
    <t>Piedra, arcilla y arena</t>
  </si>
  <si>
    <t>Combustibles, Lubricantes, Productos Químicos y Conexos</t>
  </si>
  <si>
    <t>Combustibles y lubricantes</t>
  </si>
  <si>
    <t>Gasolina</t>
  </si>
  <si>
    <t>Gasoil</t>
  </si>
  <si>
    <t>Kerosén</t>
  </si>
  <si>
    <t>Gas GLP</t>
  </si>
  <si>
    <t>Aceites y Grasas</t>
  </si>
  <si>
    <t>Lubricantes</t>
  </si>
  <si>
    <t>Productos químicos y conexos</t>
  </si>
  <si>
    <t>Productos Fotoquímicos</t>
  </si>
  <si>
    <t>Productos Químicos de uso Personal</t>
  </si>
  <si>
    <t>Insecticidas, Fumigantes y Otros</t>
  </si>
  <si>
    <t>Pinturas, Lacas, Barnices, Diluyentes y Absorbentes para Pinturas</t>
  </si>
  <si>
    <t>Productos y Utiles Varios</t>
  </si>
  <si>
    <t>Material para limpieza e higiene</t>
  </si>
  <si>
    <t>Material para limpieza</t>
  </si>
  <si>
    <t>Utiles, materiales de limpieza e higiene personal</t>
  </si>
  <si>
    <t>Utiles y materiales de escritorio, oficina, informática y de enseñanza</t>
  </si>
  <si>
    <t>Utiles y materiales de escritorio, oficina e informática</t>
  </si>
  <si>
    <t>Utiles y materiales escolares y de enseñanza</t>
  </si>
  <si>
    <t>Utiles menores médico- quirúrgicos y de laboratorio</t>
  </si>
  <si>
    <t>Utiles de cocina y comedor</t>
  </si>
  <si>
    <t>Productos eléctricos y afines</t>
  </si>
  <si>
    <t>Repuestos y accesorios menores</t>
  </si>
  <si>
    <t>Productos y útiles varios no identificados precedentemente (n.i.p.)</t>
  </si>
  <si>
    <t>Transferencias Corrientes</t>
  </si>
  <si>
    <t>Ayudas Y Donaciones A Personas</t>
  </si>
  <si>
    <t>Ayudas Y Donaciones Programadas A Hogares Y Personas</t>
  </si>
  <si>
    <t>Ayudas Y Donaciones Ocasionales A Hogares Y Personas</t>
  </si>
  <si>
    <t xml:space="preserve">Transferencias corrientes a empresas del sector privado </t>
  </si>
  <si>
    <t>Transferencias corrientes a Asociaciones sin fines de lucro y partidos políticos</t>
  </si>
  <si>
    <t>Transferencias corrientes a Asociaciones sin fines de lucro</t>
  </si>
  <si>
    <t xml:space="preserve">Transferencias corrientes a empresas públicas no financieras </t>
  </si>
  <si>
    <t>Transferencias corrientes a empresas públicas no financieras nacionales</t>
  </si>
  <si>
    <t>Transferencias corrientes a empresas públicas no financieras nacionales   para pago de electricidad no cortable.</t>
  </si>
  <si>
    <t>Transferencias de Corrientes a otras Instituciones Públicas</t>
  </si>
  <si>
    <t>Electricidad no cortable en las transferencias a otras instituciones públicas</t>
  </si>
  <si>
    <t>Bienes Muebles, Inmuebles e Intangibles</t>
  </si>
  <si>
    <t>Mobiliario Y Equipo</t>
  </si>
  <si>
    <t>Muebles, equipos de oficina y estantería</t>
  </si>
  <si>
    <t>Muebles de alojamiento</t>
  </si>
  <si>
    <t>Equipos de tecnología de la información y comunicación</t>
  </si>
  <si>
    <t>Electrodomesticos</t>
  </si>
  <si>
    <t>Otros mobiliarios y equipos no identificados precedentemente</t>
  </si>
  <si>
    <t xml:space="preserve">Mobiliario y Equipo Audiovisual, Recreativo y Educacional </t>
  </si>
  <si>
    <t>Equipos y aparatos audiovisuales</t>
  </si>
  <si>
    <t>Cámaras fotográficas y de video</t>
  </si>
  <si>
    <t>Mobiliario y equipos educacional y  recreativos</t>
  </si>
  <si>
    <t>Equipo e Instrumental, Científico Y Laboratorio</t>
  </si>
  <si>
    <t>Equipo médico y de laboratorio</t>
  </si>
  <si>
    <t>Instrumental médico y de laboratorio</t>
  </si>
  <si>
    <t>Vehículos y Equipo de Transporte, Tracción y Elevación</t>
  </si>
  <si>
    <t>Automóviles y camiones</t>
  </si>
  <si>
    <t>Carrocerías y remolques</t>
  </si>
  <si>
    <t>Otros equipos de transporte</t>
  </si>
  <si>
    <t>Maquinaria, Otros Equipos y Herramientas</t>
  </si>
  <si>
    <t>Maquinaria y equipo industrial</t>
  </si>
  <si>
    <t>Sistemas y equipos de climatización</t>
  </si>
  <si>
    <t>Equipo de comunicación, telecomunicaciones y señalamiento</t>
  </si>
  <si>
    <t>Equipo de generación eléctrica, aparatos y accesorios eléctricos</t>
  </si>
  <si>
    <t>Equipos de defensa y seguridad</t>
  </si>
  <si>
    <t>Equipos de seguridad</t>
  </si>
  <si>
    <t>Bienes Intangibles</t>
  </si>
  <si>
    <t>Programas de informática y base de datos</t>
  </si>
  <si>
    <t>Programas de informática</t>
  </si>
  <si>
    <t>Base de datos</t>
  </si>
  <si>
    <t>Estudios de preinversión</t>
  </si>
  <si>
    <t>Licencias informáticas e intelectuales, industriales y comerciales</t>
  </si>
  <si>
    <t>Licencias Informáticas</t>
  </si>
  <si>
    <t>Otros activos intangibles</t>
  </si>
  <si>
    <t>Obras</t>
  </si>
  <si>
    <t>Obras En Edificaciones</t>
  </si>
  <si>
    <t>Obras para edificación no residencial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</si>
</sst>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#,##0.00;[Red]#,##0.00"/>
  </numFmts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name val="Cambria"/>
      <family val="1"/>
      <scheme val="major"/>
    </font>
    <font>
      <sz val="10"/>
      <name val="Goudy Old Style"/>
      <family val="1"/>
    </font>
    <font>
      <b/>
      <sz val="10"/>
      <name val="Cambria"/>
      <family val="1"/>
      <scheme val="major"/>
    </font>
    <font>
      <b/>
      <sz val="9"/>
      <name val="Cambria"/>
      <family val="1"/>
      <scheme val="major"/>
    </font>
    <font>
      <b/>
      <sz val="8"/>
      <name val="Cambria"/>
      <family val="1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Goudy Old Style"/>
      <family val="1"/>
    </font>
    <font>
      <b/>
      <sz val="9"/>
      <color indexed="81"/>
      <name val="Tahoma"/>
      <family val="2"/>
    </font>
    <font>
      <sz val="8"/>
      <color indexed="81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theme="3" tint="0.39994506668294322"/>
      </left>
      <right/>
      <top style="thin">
        <color theme="3" tint="0.39994506668294322"/>
      </top>
      <bottom/>
      <diagonal/>
    </border>
    <border>
      <left/>
      <right/>
      <top style="thin">
        <color theme="3" tint="0.39994506668294322"/>
      </top>
      <bottom/>
      <diagonal/>
    </border>
    <border>
      <left/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/>
      <top/>
      <bottom/>
      <diagonal/>
    </border>
    <border>
      <left/>
      <right style="thin">
        <color theme="3" tint="0.39994506668294322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/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1454817346722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11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2" borderId="0" xfId="2" applyFill="1"/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5" xfId="0" applyFont="1" applyBorder="1" applyAlignment="1">
      <alignment horizontal="center"/>
    </xf>
    <xf numFmtId="0" fontId="6" fillId="3" borderId="4" xfId="0" applyFont="1" applyFill="1" applyBorder="1" applyAlignment="1">
      <alignment horizontal="left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left"/>
    </xf>
    <xf numFmtId="0" fontId="6" fillId="3" borderId="5" xfId="0" applyFont="1" applyFill="1" applyBorder="1" applyAlignment="1">
      <alignment horizontal="left"/>
    </xf>
    <xf numFmtId="0" fontId="6" fillId="4" borderId="4" xfId="0" applyFont="1" applyFill="1" applyBorder="1" applyProtection="1">
      <protection locked="0"/>
    </xf>
    <xf numFmtId="0" fontId="6" fillId="4" borderId="0" xfId="0" applyFont="1" applyFill="1" applyProtection="1">
      <protection locked="0"/>
    </xf>
    <xf numFmtId="0" fontId="7" fillId="4" borderId="0" xfId="0" applyFont="1" applyFill="1" applyProtection="1">
      <protection locked="0"/>
    </xf>
    <xf numFmtId="0" fontId="6" fillId="4" borderId="0" xfId="0" applyFont="1" applyFill="1" applyAlignment="1">
      <alignment horizontal="left"/>
    </xf>
    <xf numFmtId="0" fontId="6" fillId="4" borderId="5" xfId="0" applyFont="1" applyFill="1" applyBorder="1" applyAlignment="1">
      <alignment horizontal="left"/>
    </xf>
    <xf numFmtId="0" fontId="8" fillId="5" borderId="4" xfId="0" applyFont="1" applyFill="1" applyBorder="1" applyAlignment="1" applyProtection="1">
      <alignment horizontal="left"/>
      <protection locked="0"/>
    </xf>
    <xf numFmtId="0" fontId="9" fillId="5" borderId="0" xfId="0" applyFont="1" applyFill="1"/>
    <xf numFmtId="0" fontId="9" fillId="5" borderId="5" xfId="0" applyFont="1" applyFill="1" applyBorder="1"/>
    <xf numFmtId="0" fontId="10" fillId="6" borderId="4" xfId="0" applyFont="1" applyFill="1" applyBorder="1" applyAlignment="1">
      <alignment horizontal="left"/>
    </xf>
    <xf numFmtId="0" fontId="10" fillId="6" borderId="0" xfId="0" applyFont="1" applyFill="1"/>
    <xf numFmtId="0" fontId="11" fillId="6" borderId="0" xfId="0" applyFont="1" applyFill="1"/>
    <xf numFmtId="0" fontId="11" fillId="6" borderId="0" xfId="2" applyFont="1" applyFill="1"/>
    <xf numFmtId="4" fontId="10" fillId="6" borderId="0" xfId="0" applyNumberFormat="1" applyFont="1" applyFill="1"/>
    <xf numFmtId="4" fontId="10" fillId="6" borderId="0" xfId="0" applyNumberFormat="1" applyFont="1" applyFill="1" applyProtection="1">
      <protection locked="0"/>
    </xf>
    <xf numFmtId="0" fontId="3" fillId="6" borderId="5" xfId="2" applyFill="1" applyBorder="1"/>
    <xf numFmtId="0" fontId="10" fillId="6" borderId="4" xfId="3" applyFont="1" applyFill="1" applyBorder="1" applyAlignment="1">
      <alignment horizontal="left" indent="2"/>
    </xf>
    <xf numFmtId="4" fontId="10" fillId="6" borderId="6" xfId="0" applyNumberFormat="1" applyFont="1" applyFill="1" applyBorder="1"/>
    <xf numFmtId="0" fontId="12" fillId="7" borderId="4" xfId="0" applyFont="1" applyFill="1" applyBorder="1" applyAlignment="1">
      <alignment horizontal="left"/>
    </xf>
    <xf numFmtId="0" fontId="10" fillId="7" borderId="0" xfId="0" applyFont="1" applyFill="1"/>
    <xf numFmtId="0" fontId="11" fillId="7" borderId="0" xfId="0" applyFont="1" applyFill="1"/>
    <xf numFmtId="0" fontId="11" fillId="7" borderId="0" xfId="2" applyFont="1" applyFill="1"/>
    <xf numFmtId="4" fontId="12" fillId="7" borderId="7" xfId="0" applyNumberFormat="1" applyFont="1" applyFill="1" applyBorder="1"/>
    <xf numFmtId="4" fontId="10" fillId="7" borderId="0" xfId="0" applyNumberFormat="1" applyFont="1" applyFill="1" applyProtection="1">
      <protection locked="0"/>
    </xf>
    <xf numFmtId="0" fontId="3" fillId="7" borderId="5" xfId="2" applyFill="1" applyBorder="1"/>
    <xf numFmtId="0" fontId="12" fillId="5" borderId="4" xfId="0" applyFont="1" applyFill="1" applyBorder="1" applyProtection="1">
      <protection locked="0"/>
    </xf>
    <xf numFmtId="0" fontId="12" fillId="5" borderId="0" xfId="0" applyFont="1" applyFill="1" applyProtection="1">
      <protection locked="0"/>
    </xf>
    <xf numFmtId="0" fontId="12" fillId="5" borderId="5" xfId="0" applyFont="1" applyFill="1" applyBorder="1" applyProtection="1">
      <protection locked="0"/>
    </xf>
    <xf numFmtId="0" fontId="13" fillId="7" borderId="8" xfId="4" applyFont="1" applyFill="1" applyBorder="1" applyAlignment="1">
      <alignment horizontal="center" textRotation="90"/>
    </xf>
    <xf numFmtId="0" fontId="13" fillId="7" borderId="9" xfId="4" applyFont="1" applyFill="1" applyBorder="1" applyAlignment="1">
      <alignment horizontal="center" vertical="center"/>
    </xf>
    <xf numFmtId="0" fontId="14" fillId="7" borderId="8" xfId="0" applyFont="1" applyFill="1" applyBorder="1" applyAlignment="1">
      <alignment horizontal="center" vertical="center" wrapText="1"/>
    </xf>
    <xf numFmtId="0" fontId="13" fillId="7" borderId="9" xfId="4" applyFont="1" applyFill="1" applyBorder="1" applyAlignment="1">
      <alignment horizontal="center" vertical="center" wrapText="1"/>
    </xf>
    <xf numFmtId="0" fontId="13" fillId="7" borderId="10" xfId="4" applyFont="1" applyFill="1" applyBorder="1" applyAlignment="1">
      <alignment horizontal="center" vertical="center"/>
    </xf>
    <xf numFmtId="0" fontId="13" fillId="7" borderId="10" xfId="4" applyFont="1" applyFill="1" applyBorder="1" applyAlignment="1">
      <alignment horizontal="center" vertical="center" wrapText="1"/>
    </xf>
    <xf numFmtId="0" fontId="15" fillId="8" borderId="9" xfId="4" applyFont="1" applyFill="1" applyBorder="1" applyAlignment="1">
      <alignment vertical="center"/>
    </xf>
    <xf numFmtId="0" fontId="2" fillId="8" borderId="9" xfId="4" applyFont="1" applyFill="1" applyBorder="1" applyAlignment="1">
      <alignment horizontal="center" vertical="center"/>
    </xf>
    <xf numFmtId="0" fontId="2" fillId="8" borderId="9" xfId="4" applyFont="1" applyFill="1" applyBorder="1" applyAlignment="1">
      <alignment vertical="center" wrapText="1"/>
    </xf>
    <xf numFmtId="164" fontId="2" fillId="8" borderId="9" xfId="5" applyNumberFormat="1" applyFont="1" applyFill="1" applyBorder="1" applyAlignment="1" applyProtection="1">
      <alignment vertical="center"/>
      <protection hidden="1"/>
    </xf>
    <xf numFmtId="43" fontId="3" fillId="2" borderId="0" xfId="1" applyFont="1" applyFill="1"/>
    <xf numFmtId="43" fontId="3" fillId="2" borderId="0" xfId="2" applyNumberFormat="1" applyFill="1"/>
    <xf numFmtId="0" fontId="15" fillId="9" borderId="11" xfId="4" applyFont="1" applyFill="1" applyBorder="1" applyAlignment="1">
      <alignment vertical="center"/>
    </xf>
    <xf numFmtId="0" fontId="2" fillId="9" borderId="11" xfId="4" applyFont="1" applyFill="1" applyBorder="1" applyAlignment="1">
      <alignment horizontal="center" vertical="center"/>
    </xf>
    <xf numFmtId="0" fontId="2" fillId="9" borderId="11" xfId="2" applyFont="1" applyFill="1" applyBorder="1" applyAlignment="1">
      <alignment vertical="center" wrapText="1"/>
    </xf>
    <xf numFmtId="164" fontId="2" fillId="9" borderId="11" xfId="5" applyNumberFormat="1" applyFont="1" applyFill="1" applyBorder="1" applyAlignment="1" applyProtection="1">
      <alignment vertical="center"/>
      <protection hidden="1"/>
    </xf>
    <xf numFmtId="164" fontId="2" fillId="9" borderId="11" xfId="5" applyNumberFormat="1" applyFont="1" applyFill="1" applyBorder="1" applyAlignment="1" applyProtection="1">
      <alignment vertical="top"/>
      <protection hidden="1"/>
    </xf>
    <xf numFmtId="164" fontId="2" fillId="9" borderId="11" xfId="5" applyNumberFormat="1" applyFont="1" applyFill="1" applyBorder="1" applyAlignment="1" applyProtection="1">
      <alignment horizontal="right" vertical="top"/>
      <protection hidden="1"/>
    </xf>
    <xf numFmtId="0" fontId="15" fillId="10" borderId="11" xfId="4" applyFont="1" applyFill="1" applyBorder="1" applyAlignment="1">
      <alignment vertical="center"/>
    </xf>
    <xf numFmtId="0" fontId="2" fillId="10" borderId="11" xfId="4" applyFont="1" applyFill="1" applyBorder="1" applyAlignment="1">
      <alignment horizontal="center" vertical="center"/>
    </xf>
    <xf numFmtId="0" fontId="2" fillId="10" borderId="11" xfId="2" applyFont="1" applyFill="1" applyBorder="1" applyAlignment="1">
      <alignment vertical="center" wrapText="1"/>
    </xf>
    <xf numFmtId="164" fontId="2" fillId="10" borderId="11" xfId="5" applyNumberFormat="1" applyFont="1" applyFill="1" applyBorder="1" applyAlignment="1" applyProtection="1">
      <alignment vertical="center"/>
      <protection hidden="1"/>
    </xf>
    <xf numFmtId="164" fontId="2" fillId="10" borderId="11" xfId="5" applyNumberFormat="1" applyFont="1" applyFill="1" applyBorder="1" applyAlignment="1" applyProtection="1">
      <alignment vertical="top"/>
      <protection hidden="1"/>
    </xf>
    <xf numFmtId="164" fontId="2" fillId="10" borderId="11" xfId="5" applyNumberFormat="1" applyFont="1" applyFill="1" applyBorder="1" applyAlignment="1" applyProtection="1">
      <alignment horizontal="right" vertical="top"/>
      <protection hidden="1"/>
    </xf>
    <xf numFmtId="164" fontId="3" fillId="2" borderId="0" xfId="2" applyNumberFormat="1" applyFill="1"/>
    <xf numFmtId="0" fontId="15" fillId="2" borderId="11" xfId="4" applyFont="1" applyFill="1" applyBorder="1" applyAlignment="1">
      <alignment vertical="center"/>
    </xf>
    <xf numFmtId="0" fontId="2" fillId="2" borderId="11" xfId="4" applyFont="1" applyFill="1" applyBorder="1" applyAlignment="1">
      <alignment horizontal="center" vertical="center"/>
    </xf>
    <xf numFmtId="0" fontId="2" fillId="2" borderId="11" xfId="2" applyFont="1" applyFill="1" applyBorder="1" applyAlignment="1">
      <alignment vertical="center" wrapText="1"/>
    </xf>
    <xf numFmtId="164" fontId="2" fillId="2" borderId="11" xfId="5" applyNumberFormat="1" applyFont="1" applyFill="1" applyBorder="1" applyAlignment="1" applyProtection="1">
      <alignment vertical="center"/>
      <protection hidden="1"/>
    </xf>
    <xf numFmtId="164" fontId="2" fillId="2" borderId="11" xfId="5" applyNumberFormat="1" applyFont="1" applyFill="1" applyBorder="1" applyAlignment="1" applyProtection="1">
      <alignment vertical="top"/>
      <protection hidden="1"/>
    </xf>
    <xf numFmtId="164" fontId="2" fillId="6" borderId="11" xfId="5" applyNumberFormat="1" applyFont="1" applyFill="1" applyBorder="1" applyAlignment="1" applyProtection="1">
      <alignment horizontal="right" vertical="top"/>
      <protection hidden="1"/>
    </xf>
    <xf numFmtId="0" fontId="16" fillId="2" borderId="11" xfId="4" applyFont="1" applyFill="1" applyBorder="1" applyAlignment="1">
      <alignment vertical="center"/>
    </xf>
    <xf numFmtId="0" fontId="17" fillId="2" borderId="11" xfId="4" applyFont="1" applyFill="1" applyBorder="1" applyAlignment="1">
      <alignment horizontal="center" vertical="center"/>
    </xf>
    <xf numFmtId="0" fontId="17" fillId="2" borderId="11" xfId="4" applyFont="1" applyFill="1" applyBorder="1" applyAlignment="1">
      <alignment vertical="center" wrapText="1"/>
    </xf>
    <xf numFmtId="164" fontId="17" fillId="2" borderId="11" xfId="5" applyNumberFormat="1" applyFont="1" applyFill="1" applyBorder="1" applyAlignment="1" applyProtection="1">
      <alignment vertical="center"/>
      <protection locked="0"/>
    </xf>
    <xf numFmtId="164" fontId="17" fillId="2" borderId="11" xfId="5" applyNumberFormat="1" applyFont="1" applyFill="1" applyBorder="1" applyAlignment="1" applyProtection="1">
      <alignment vertical="top"/>
      <protection locked="0"/>
    </xf>
    <xf numFmtId="164" fontId="17" fillId="2" borderId="11" xfId="5" applyNumberFormat="1" applyFont="1" applyFill="1" applyBorder="1" applyAlignment="1" applyProtection="1">
      <alignment vertical="top"/>
    </xf>
    <xf numFmtId="164" fontId="17" fillId="6" borderId="11" xfId="5" applyNumberFormat="1" applyFont="1" applyFill="1" applyBorder="1" applyAlignment="1" applyProtection="1">
      <alignment horizontal="right" vertical="top"/>
    </xf>
    <xf numFmtId="0" fontId="17" fillId="2" borderId="11" xfId="2" applyFont="1" applyFill="1" applyBorder="1" applyAlignment="1">
      <alignment vertical="center" wrapText="1"/>
    </xf>
    <xf numFmtId="0" fontId="16" fillId="0" borderId="11" xfId="4" applyFont="1" applyBorder="1" applyAlignment="1">
      <alignment vertical="center"/>
    </xf>
    <xf numFmtId="0" fontId="17" fillId="0" borderId="11" xfId="4" applyFont="1" applyBorder="1" applyAlignment="1">
      <alignment horizontal="center" vertical="center"/>
    </xf>
    <xf numFmtId="0" fontId="17" fillId="0" borderId="11" xfId="2" applyFont="1" applyBorder="1" applyAlignment="1">
      <alignment vertical="center" wrapText="1"/>
    </xf>
    <xf numFmtId="164" fontId="17" fillId="2" borderId="11" xfId="5" applyNumberFormat="1" applyFont="1" applyFill="1" applyBorder="1" applyAlignment="1" applyProtection="1">
      <alignment vertical="center"/>
    </xf>
    <xf numFmtId="0" fontId="17" fillId="2" borderId="11" xfId="2" applyFont="1" applyFill="1" applyBorder="1" applyAlignment="1" applyProtection="1">
      <alignment vertical="center" wrapText="1"/>
      <protection locked="0"/>
    </xf>
    <xf numFmtId="0" fontId="2" fillId="2" borderId="11" xfId="4" applyFont="1" applyFill="1" applyBorder="1" applyAlignment="1">
      <alignment vertical="center" wrapText="1"/>
    </xf>
    <xf numFmtId="164" fontId="17" fillId="6" borderId="11" xfId="5" applyNumberFormat="1" applyFont="1" applyFill="1" applyBorder="1" applyAlignment="1" applyProtection="1">
      <alignment horizontal="right" vertical="top"/>
      <protection hidden="1"/>
    </xf>
    <xf numFmtId="164" fontId="2" fillId="2" borderId="11" xfId="5" applyNumberFormat="1" applyFont="1" applyFill="1" applyBorder="1" applyAlignment="1" applyProtection="1">
      <alignment vertical="center"/>
      <protection locked="0"/>
    </xf>
    <xf numFmtId="164" fontId="17" fillId="2" borderId="11" xfId="5" applyNumberFormat="1" applyFont="1" applyFill="1" applyBorder="1" applyAlignment="1" applyProtection="1">
      <alignment vertical="top"/>
      <protection hidden="1"/>
    </xf>
    <xf numFmtId="164" fontId="2" fillId="2" borderId="11" xfId="5" applyNumberFormat="1" applyFont="1" applyFill="1" applyBorder="1" applyAlignment="1" applyProtection="1">
      <alignment vertical="top"/>
      <protection locked="0"/>
    </xf>
    <xf numFmtId="164" fontId="2" fillId="2" borderId="11" xfId="5" applyNumberFormat="1" applyFont="1" applyFill="1" applyBorder="1" applyAlignment="1" applyProtection="1">
      <alignment vertical="center"/>
    </xf>
    <xf numFmtId="164" fontId="17" fillId="0" borderId="11" xfId="5" applyNumberFormat="1" applyFont="1" applyFill="1" applyBorder="1" applyAlignment="1" applyProtection="1">
      <alignment vertical="top"/>
      <protection locked="0"/>
    </xf>
    <xf numFmtId="164" fontId="2" fillId="2" borderId="11" xfId="5" applyNumberFormat="1" applyFont="1" applyFill="1" applyBorder="1" applyAlignment="1" applyProtection="1">
      <alignment vertical="top"/>
    </xf>
    <xf numFmtId="164" fontId="2" fillId="10" borderId="11" xfId="5" applyNumberFormat="1" applyFont="1" applyFill="1" applyBorder="1" applyAlignment="1" applyProtection="1">
      <alignment horizontal="right" vertical="center"/>
      <protection hidden="1"/>
    </xf>
    <xf numFmtId="0" fontId="17" fillId="2" borderId="11" xfId="4" applyFont="1" applyFill="1" applyBorder="1" applyAlignment="1">
      <alignment horizontal="center" vertical="center" wrapText="1"/>
    </xf>
    <xf numFmtId="0" fontId="2" fillId="2" borderId="11" xfId="4" applyFont="1" applyFill="1" applyBorder="1" applyAlignment="1">
      <alignment vertical="center"/>
    </xf>
    <xf numFmtId="0" fontId="17" fillId="2" borderId="11" xfId="4" applyFont="1" applyFill="1" applyBorder="1" applyAlignment="1">
      <alignment vertical="center"/>
    </xf>
    <xf numFmtId="164" fontId="2" fillId="9" borderId="11" xfId="5" applyNumberFormat="1" applyFont="1" applyFill="1" applyBorder="1" applyAlignment="1" applyProtection="1">
      <alignment horizontal="right" vertical="center"/>
      <protection hidden="1"/>
    </xf>
    <xf numFmtId="0" fontId="16" fillId="2" borderId="12" xfId="3" applyFont="1" applyFill="1" applyBorder="1" applyAlignment="1">
      <alignment vertical="top"/>
    </xf>
    <xf numFmtId="0" fontId="17" fillId="2" borderId="12" xfId="3" applyFont="1" applyFill="1" applyBorder="1" applyAlignment="1">
      <alignment horizontal="center" vertical="top"/>
    </xf>
    <xf numFmtId="0" fontId="17" fillId="2" borderId="12" xfId="0" applyFont="1" applyFill="1" applyBorder="1" applyAlignment="1">
      <alignment vertical="top" wrapText="1"/>
    </xf>
    <xf numFmtId="0" fontId="16" fillId="2" borderId="12" xfId="0" applyFont="1" applyFill="1" applyBorder="1" applyProtection="1">
      <protection locked="0"/>
    </xf>
    <xf numFmtId="164" fontId="17" fillId="2" borderId="12" xfId="5" applyNumberFormat="1" applyFont="1" applyFill="1" applyBorder="1" applyAlignment="1" applyProtection="1">
      <alignment vertical="center"/>
      <protection hidden="1"/>
    </xf>
    <xf numFmtId="164" fontId="17" fillId="6" borderId="12" xfId="5" applyNumberFormat="1" applyFont="1" applyFill="1" applyBorder="1" applyAlignment="1" applyProtection="1">
      <alignment horizontal="right" vertical="center"/>
      <protection hidden="1"/>
    </xf>
    <xf numFmtId="0" fontId="18" fillId="2" borderId="0" xfId="2" applyFont="1" applyFill="1"/>
    <xf numFmtId="0" fontId="18" fillId="0" borderId="0" xfId="2" applyFont="1"/>
    <xf numFmtId="0" fontId="3" fillId="0" borderId="0" xfId="2"/>
  </cellXfs>
  <cellStyles count="6">
    <cellStyle name="Millares" xfId="1" builtinId="3"/>
    <cellStyle name="Millares 2" xfId="5" xr:uid="{D75B79BD-1573-4417-AE94-E662FB74C4DA}"/>
    <cellStyle name="Normal" xfId="0" builtinId="0"/>
    <cellStyle name="Normal 2" xfId="3" xr:uid="{E28C4828-A1F4-409B-BA61-9B49DC394FF6}"/>
    <cellStyle name="Normal 2 2" xfId="4" xr:uid="{CEFAF673-72DE-4EC1-85F8-9415FED425F6}"/>
    <cellStyle name="Normal 3" xfId="2" xr:uid="{D31A5490-565B-48E3-9A2C-2815CED615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2" name="Text Box 6">
          <a:extLst>
            <a:ext uri="{FF2B5EF4-FFF2-40B4-BE49-F238E27FC236}">
              <a16:creationId xmlns:a16="http://schemas.microsoft.com/office/drawing/2014/main" id="{484F5554-BBDD-4F12-94F0-BD2E442C764E}"/>
            </a:ext>
          </a:extLst>
        </xdr:cNvPr>
        <xdr:cNvSpPr txBox="1">
          <a:spLocks noChangeArrowheads="1"/>
        </xdr:cNvSpPr>
      </xdr:nvSpPr>
      <xdr:spPr bwMode="auto">
        <a:xfrm>
          <a:off x="1748155" y="240601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3154BA56-CFFA-49EE-A89E-EA1F47BB99D1}"/>
            </a:ext>
          </a:extLst>
        </xdr:cNvPr>
        <xdr:cNvSpPr txBox="1">
          <a:spLocks noChangeArrowheads="1"/>
        </xdr:cNvSpPr>
      </xdr:nvSpPr>
      <xdr:spPr bwMode="auto">
        <a:xfrm>
          <a:off x="1746250" y="344214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4" name="Text Box 6">
          <a:extLst>
            <a:ext uri="{FF2B5EF4-FFF2-40B4-BE49-F238E27FC236}">
              <a16:creationId xmlns:a16="http://schemas.microsoft.com/office/drawing/2014/main" id="{6CBA940C-F33E-4B23-AFB6-C91D0E043FB6}"/>
            </a:ext>
          </a:extLst>
        </xdr:cNvPr>
        <xdr:cNvSpPr txBox="1">
          <a:spLocks noChangeArrowheads="1"/>
        </xdr:cNvSpPr>
      </xdr:nvSpPr>
      <xdr:spPr bwMode="auto">
        <a:xfrm>
          <a:off x="1748155" y="240601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5" name="Text Box 3">
          <a:extLst>
            <a:ext uri="{FF2B5EF4-FFF2-40B4-BE49-F238E27FC236}">
              <a16:creationId xmlns:a16="http://schemas.microsoft.com/office/drawing/2014/main" id="{0D676D9C-0FE5-4E82-95AC-B70B8AE54857}"/>
            </a:ext>
          </a:extLst>
        </xdr:cNvPr>
        <xdr:cNvSpPr txBox="1">
          <a:spLocks noChangeArrowheads="1"/>
        </xdr:cNvSpPr>
      </xdr:nvSpPr>
      <xdr:spPr bwMode="auto">
        <a:xfrm>
          <a:off x="1746250" y="344214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6" name="Text Box 6">
          <a:extLst>
            <a:ext uri="{FF2B5EF4-FFF2-40B4-BE49-F238E27FC236}">
              <a16:creationId xmlns:a16="http://schemas.microsoft.com/office/drawing/2014/main" id="{AC91643A-6262-4279-A84D-CA44D91CE5F3}"/>
            </a:ext>
          </a:extLst>
        </xdr:cNvPr>
        <xdr:cNvSpPr txBox="1">
          <a:spLocks noChangeArrowheads="1"/>
        </xdr:cNvSpPr>
      </xdr:nvSpPr>
      <xdr:spPr bwMode="auto">
        <a:xfrm>
          <a:off x="1748155" y="240601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7" name="Text Box 3">
          <a:extLst>
            <a:ext uri="{FF2B5EF4-FFF2-40B4-BE49-F238E27FC236}">
              <a16:creationId xmlns:a16="http://schemas.microsoft.com/office/drawing/2014/main" id="{BDA512DC-42B9-44E6-87BA-56F1729513AC}"/>
            </a:ext>
          </a:extLst>
        </xdr:cNvPr>
        <xdr:cNvSpPr txBox="1">
          <a:spLocks noChangeArrowheads="1"/>
        </xdr:cNvSpPr>
      </xdr:nvSpPr>
      <xdr:spPr bwMode="auto">
        <a:xfrm>
          <a:off x="1746250" y="344214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8" name="Text Box 6">
          <a:extLst>
            <a:ext uri="{FF2B5EF4-FFF2-40B4-BE49-F238E27FC236}">
              <a16:creationId xmlns:a16="http://schemas.microsoft.com/office/drawing/2014/main" id="{978B4113-6FAF-4CF8-BFE6-B604F96E2131}"/>
            </a:ext>
          </a:extLst>
        </xdr:cNvPr>
        <xdr:cNvSpPr txBox="1">
          <a:spLocks noChangeArrowheads="1"/>
        </xdr:cNvSpPr>
      </xdr:nvSpPr>
      <xdr:spPr bwMode="auto">
        <a:xfrm>
          <a:off x="1748155" y="240601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9" name="Text Box 3">
          <a:extLst>
            <a:ext uri="{FF2B5EF4-FFF2-40B4-BE49-F238E27FC236}">
              <a16:creationId xmlns:a16="http://schemas.microsoft.com/office/drawing/2014/main" id="{B3EF9B74-F85F-45B1-A292-C89903EF29F0}"/>
            </a:ext>
          </a:extLst>
        </xdr:cNvPr>
        <xdr:cNvSpPr txBox="1">
          <a:spLocks noChangeArrowheads="1"/>
        </xdr:cNvSpPr>
      </xdr:nvSpPr>
      <xdr:spPr bwMode="auto">
        <a:xfrm>
          <a:off x="1746250" y="344214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0" name="Text Box 6">
          <a:extLst>
            <a:ext uri="{FF2B5EF4-FFF2-40B4-BE49-F238E27FC236}">
              <a16:creationId xmlns:a16="http://schemas.microsoft.com/office/drawing/2014/main" id="{2B4705EA-09E8-4BF2-8A16-B409D49A4881}"/>
            </a:ext>
          </a:extLst>
        </xdr:cNvPr>
        <xdr:cNvSpPr txBox="1">
          <a:spLocks noChangeArrowheads="1"/>
        </xdr:cNvSpPr>
      </xdr:nvSpPr>
      <xdr:spPr bwMode="auto">
        <a:xfrm>
          <a:off x="1748155" y="250317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1" name="Text Box 3">
          <a:extLst>
            <a:ext uri="{FF2B5EF4-FFF2-40B4-BE49-F238E27FC236}">
              <a16:creationId xmlns:a16="http://schemas.microsoft.com/office/drawing/2014/main" id="{688922EB-A159-42DB-AF60-874E3FA24188}"/>
            </a:ext>
          </a:extLst>
        </xdr:cNvPr>
        <xdr:cNvSpPr txBox="1">
          <a:spLocks noChangeArrowheads="1"/>
        </xdr:cNvSpPr>
      </xdr:nvSpPr>
      <xdr:spPr bwMode="auto">
        <a:xfrm>
          <a:off x="1746250" y="370122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2" name="Text Box 6">
          <a:extLst>
            <a:ext uri="{FF2B5EF4-FFF2-40B4-BE49-F238E27FC236}">
              <a16:creationId xmlns:a16="http://schemas.microsoft.com/office/drawing/2014/main" id="{758A442A-ECAA-42D9-BF9F-32151EE608F7}"/>
            </a:ext>
          </a:extLst>
        </xdr:cNvPr>
        <xdr:cNvSpPr txBox="1">
          <a:spLocks noChangeArrowheads="1"/>
        </xdr:cNvSpPr>
      </xdr:nvSpPr>
      <xdr:spPr bwMode="auto">
        <a:xfrm>
          <a:off x="1748155" y="250317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3" name="Text Box 3">
          <a:extLst>
            <a:ext uri="{FF2B5EF4-FFF2-40B4-BE49-F238E27FC236}">
              <a16:creationId xmlns:a16="http://schemas.microsoft.com/office/drawing/2014/main" id="{397364E3-3599-4BBB-A7CE-3FB3E0D76273}"/>
            </a:ext>
          </a:extLst>
        </xdr:cNvPr>
        <xdr:cNvSpPr txBox="1">
          <a:spLocks noChangeArrowheads="1"/>
        </xdr:cNvSpPr>
      </xdr:nvSpPr>
      <xdr:spPr bwMode="auto">
        <a:xfrm>
          <a:off x="1746250" y="370122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4" name="Text Box 6">
          <a:extLst>
            <a:ext uri="{FF2B5EF4-FFF2-40B4-BE49-F238E27FC236}">
              <a16:creationId xmlns:a16="http://schemas.microsoft.com/office/drawing/2014/main" id="{9A1A2E1F-BE19-42E5-B58B-BA7C8004AF66}"/>
            </a:ext>
          </a:extLst>
        </xdr:cNvPr>
        <xdr:cNvSpPr txBox="1">
          <a:spLocks noChangeArrowheads="1"/>
        </xdr:cNvSpPr>
      </xdr:nvSpPr>
      <xdr:spPr bwMode="auto">
        <a:xfrm>
          <a:off x="1748155" y="250317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5" name="Text Box 3">
          <a:extLst>
            <a:ext uri="{FF2B5EF4-FFF2-40B4-BE49-F238E27FC236}">
              <a16:creationId xmlns:a16="http://schemas.microsoft.com/office/drawing/2014/main" id="{4C7EE870-4EF7-44ED-A554-0957AA440408}"/>
            </a:ext>
          </a:extLst>
        </xdr:cNvPr>
        <xdr:cNvSpPr txBox="1">
          <a:spLocks noChangeArrowheads="1"/>
        </xdr:cNvSpPr>
      </xdr:nvSpPr>
      <xdr:spPr bwMode="auto">
        <a:xfrm>
          <a:off x="1746250" y="370122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6" name="Text Box 6">
          <a:extLst>
            <a:ext uri="{FF2B5EF4-FFF2-40B4-BE49-F238E27FC236}">
              <a16:creationId xmlns:a16="http://schemas.microsoft.com/office/drawing/2014/main" id="{92EC97FD-576B-400B-A0FF-2271DCFE2F43}"/>
            </a:ext>
          </a:extLst>
        </xdr:cNvPr>
        <xdr:cNvSpPr txBox="1">
          <a:spLocks noChangeArrowheads="1"/>
        </xdr:cNvSpPr>
      </xdr:nvSpPr>
      <xdr:spPr bwMode="auto">
        <a:xfrm>
          <a:off x="1748155" y="250317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7" name="Text Box 3">
          <a:extLst>
            <a:ext uri="{FF2B5EF4-FFF2-40B4-BE49-F238E27FC236}">
              <a16:creationId xmlns:a16="http://schemas.microsoft.com/office/drawing/2014/main" id="{D4F31F2F-DFC1-4C00-B688-CA9BEDE67096}"/>
            </a:ext>
          </a:extLst>
        </xdr:cNvPr>
        <xdr:cNvSpPr txBox="1">
          <a:spLocks noChangeArrowheads="1"/>
        </xdr:cNvSpPr>
      </xdr:nvSpPr>
      <xdr:spPr bwMode="auto">
        <a:xfrm>
          <a:off x="1746250" y="370122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 editAs="oneCell">
    <xdr:from>
      <xdr:col>0</xdr:col>
      <xdr:colOff>35718</xdr:colOff>
      <xdr:row>0</xdr:row>
      <xdr:rowOff>0</xdr:rowOff>
    </xdr:from>
    <xdr:to>
      <xdr:col>5</xdr:col>
      <xdr:colOff>104774</xdr:colOff>
      <xdr:row>4</xdr:row>
      <xdr:rowOff>66848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89085DD8-87AA-497E-9032-70DFFF95BC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" y="0"/>
          <a:ext cx="1812131" cy="866948"/>
        </a:xfrm>
        <a:prstGeom prst="rect">
          <a:avLst/>
        </a:prstGeom>
      </xdr:spPr>
    </xdr:pic>
    <xdr:clientData/>
  </xdr:twoCellAnchor>
  <xdr:twoCellAnchor>
    <xdr:from>
      <xdr:col>5</xdr:col>
      <xdr:colOff>3175</xdr:colOff>
      <xdr:row>159</xdr:row>
      <xdr:rowOff>160020</xdr:rowOff>
    </xdr:from>
    <xdr:to>
      <xdr:col>5</xdr:col>
      <xdr:colOff>407745</xdr:colOff>
      <xdr:row>159</xdr:row>
      <xdr:rowOff>160655</xdr:rowOff>
    </xdr:to>
    <xdr:sp macro="" textlink="">
      <xdr:nvSpPr>
        <xdr:cNvPr id="19" name="Text Box 3">
          <a:extLst>
            <a:ext uri="{FF2B5EF4-FFF2-40B4-BE49-F238E27FC236}">
              <a16:creationId xmlns:a16="http://schemas.microsoft.com/office/drawing/2014/main" id="{D460D849-56B6-4BD8-AC61-08841DD363AC}"/>
            </a:ext>
          </a:extLst>
        </xdr:cNvPr>
        <xdr:cNvSpPr txBox="1">
          <a:spLocks noChangeArrowheads="1"/>
        </xdr:cNvSpPr>
      </xdr:nvSpPr>
      <xdr:spPr bwMode="auto">
        <a:xfrm>
          <a:off x="1746250" y="272967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159</xdr:row>
      <xdr:rowOff>160020</xdr:rowOff>
    </xdr:from>
    <xdr:to>
      <xdr:col>5</xdr:col>
      <xdr:colOff>407745</xdr:colOff>
      <xdr:row>159</xdr:row>
      <xdr:rowOff>160655</xdr:rowOff>
    </xdr:to>
    <xdr:sp macro="" textlink="">
      <xdr:nvSpPr>
        <xdr:cNvPr id="20" name="Text Box 3">
          <a:extLst>
            <a:ext uri="{FF2B5EF4-FFF2-40B4-BE49-F238E27FC236}">
              <a16:creationId xmlns:a16="http://schemas.microsoft.com/office/drawing/2014/main" id="{3F739BCE-5089-402D-BE67-848F8C98B453}"/>
            </a:ext>
          </a:extLst>
        </xdr:cNvPr>
        <xdr:cNvSpPr txBox="1">
          <a:spLocks noChangeArrowheads="1"/>
        </xdr:cNvSpPr>
      </xdr:nvSpPr>
      <xdr:spPr bwMode="auto">
        <a:xfrm>
          <a:off x="1746250" y="272967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159</xdr:row>
      <xdr:rowOff>160020</xdr:rowOff>
    </xdr:from>
    <xdr:to>
      <xdr:col>5</xdr:col>
      <xdr:colOff>407745</xdr:colOff>
      <xdr:row>159</xdr:row>
      <xdr:rowOff>160655</xdr:rowOff>
    </xdr:to>
    <xdr:sp macro="" textlink="">
      <xdr:nvSpPr>
        <xdr:cNvPr id="21" name="Text Box 3">
          <a:extLst>
            <a:ext uri="{FF2B5EF4-FFF2-40B4-BE49-F238E27FC236}">
              <a16:creationId xmlns:a16="http://schemas.microsoft.com/office/drawing/2014/main" id="{34A62E20-36EF-46FA-B2DE-91033A6DDEDB}"/>
            </a:ext>
          </a:extLst>
        </xdr:cNvPr>
        <xdr:cNvSpPr txBox="1">
          <a:spLocks noChangeArrowheads="1"/>
        </xdr:cNvSpPr>
      </xdr:nvSpPr>
      <xdr:spPr bwMode="auto">
        <a:xfrm>
          <a:off x="1746250" y="272967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159</xdr:row>
      <xdr:rowOff>160020</xdr:rowOff>
    </xdr:from>
    <xdr:to>
      <xdr:col>5</xdr:col>
      <xdr:colOff>407745</xdr:colOff>
      <xdr:row>159</xdr:row>
      <xdr:rowOff>160655</xdr:rowOff>
    </xdr:to>
    <xdr:sp macro="" textlink="">
      <xdr:nvSpPr>
        <xdr:cNvPr id="22" name="Text Box 3">
          <a:extLst>
            <a:ext uri="{FF2B5EF4-FFF2-40B4-BE49-F238E27FC236}">
              <a16:creationId xmlns:a16="http://schemas.microsoft.com/office/drawing/2014/main" id="{FA46EA8D-0223-4143-813C-AA9CF0DE6ACE}"/>
            </a:ext>
          </a:extLst>
        </xdr:cNvPr>
        <xdr:cNvSpPr txBox="1">
          <a:spLocks noChangeArrowheads="1"/>
        </xdr:cNvSpPr>
      </xdr:nvSpPr>
      <xdr:spPr bwMode="auto">
        <a:xfrm>
          <a:off x="1746250" y="272967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116</xdr:row>
      <xdr:rowOff>0</xdr:rowOff>
    </xdr:from>
    <xdr:to>
      <xdr:col>5</xdr:col>
      <xdr:colOff>150872</xdr:colOff>
      <xdr:row>116</xdr:row>
      <xdr:rowOff>0</xdr:rowOff>
    </xdr:to>
    <xdr:sp macro="" textlink="">
      <xdr:nvSpPr>
        <xdr:cNvPr id="23" name="Text Box 6">
          <a:extLst>
            <a:ext uri="{FF2B5EF4-FFF2-40B4-BE49-F238E27FC236}">
              <a16:creationId xmlns:a16="http://schemas.microsoft.com/office/drawing/2014/main" id="{0A8C31A9-585A-4499-B60A-CF70247F8C9F}"/>
            </a:ext>
          </a:extLst>
        </xdr:cNvPr>
        <xdr:cNvSpPr txBox="1">
          <a:spLocks noChangeArrowheads="1"/>
        </xdr:cNvSpPr>
      </xdr:nvSpPr>
      <xdr:spPr bwMode="auto">
        <a:xfrm>
          <a:off x="1748155" y="1980247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171</xdr:row>
      <xdr:rowOff>160020</xdr:rowOff>
    </xdr:from>
    <xdr:to>
      <xdr:col>5</xdr:col>
      <xdr:colOff>407745</xdr:colOff>
      <xdr:row>171</xdr:row>
      <xdr:rowOff>160655</xdr:rowOff>
    </xdr:to>
    <xdr:sp macro="" textlink="">
      <xdr:nvSpPr>
        <xdr:cNvPr id="24" name="Text Box 3">
          <a:extLst>
            <a:ext uri="{FF2B5EF4-FFF2-40B4-BE49-F238E27FC236}">
              <a16:creationId xmlns:a16="http://schemas.microsoft.com/office/drawing/2014/main" id="{D47BA065-2B8B-4758-8282-F1594F86C084}"/>
            </a:ext>
          </a:extLst>
        </xdr:cNvPr>
        <xdr:cNvSpPr txBox="1">
          <a:spLocks noChangeArrowheads="1"/>
        </xdr:cNvSpPr>
      </xdr:nvSpPr>
      <xdr:spPr bwMode="auto">
        <a:xfrm>
          <a:off x="1746250" y="292398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116</xdr:row>
      <xdr:rowOff>0</xdr:rowOff>
    </xdr:from>
    <xdr:to>
      <xdr:col>5</xdr:col>
      <xdr:colOff>150872</xdr:colOff>
      <xdr:row>116</xdr:row>
      <xdr:rowOff>0</xdr:rowOff>
    </xdr:to>
    <xdr:sp macro="" textlink="">
      <xdr:nvSpPr>
        <xdr:cNvPr id="25" name="Text Box 6">
          <a:extLst>
            <a:ext uri="{FF2B5EF4-FFF2-40B4-BE49-F238E27FC236}">
              <a16:creationId xmlns:a16="http://schemas.microsoft.com/office/drawing/2014/main" id="{8E619A8B-D987-4AA1-B9FF-245E2C631C18}"/>
            </a:ext>
          </a:extLst>
        </xdr:cNvPr>
        <xdr:cNvSpPr txBox="1">
          <a:spLocks noChangeArrowheads="1"/>
        </xdr:cNvSpPr>
      </xdr:nvSpPr>
      <xdr:spPr bwMode="auto">
        <a:xfrm>
          <a:off x="1748155" y="1980247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171</xdr:row>
      <xdr:rowOff>160020</xdr:rowOff>
    </xdr:from>
    <xdr:to>
      <xdr:col>5</xdr:col>
      <xdr:colOff>407745</xdr:colOff>
      <xdr:row>171</xdr:row>
      <xdr:rowOff>160655</xdr:rowOff>
    </xdr:to>
    <xdr:sp macro="" textlink="">
      <xdr:nvSpPr>
        <xdr:cNvPr id="26" name="Text Box 3">
          <a:extLst>
            <a:ext uri="{FF2B5EF4-FFF2-40B4-BE49-F238E27FC236}">
              <a16:creationId xmlns:a16="http://schemas.microsoft.com/office/drawing/2014/main" id="{42CA9236-5947-46A3-B37F-2A5BB1652461}"/>
            </a:ext>
          </a:extLst>
        </xdr:cNvPr>
        <xdr:cNvSpPr txBox="1">
          <a:spLocks noChangeArrowheads="1"/>
        </xdr:cNvSpPr>
      </xdr:nvSpPr>
      <xdr:spPr bwMode="auto">
        <a:xfrm>
          <a:off x="1746250" y="292398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116</xdr:row>
      <xdr:rowOff>0</xdr:rowOff>
    </xdr:from>
    <xdr:to>
      <xdr:col>5</xdr:col>
      <xdr:colOff>150872</xdr:colOff>
      <xdr:row>116</xdr:row>
      <xdr:rowOff>0</xdr:rowOff>
    </xdr:to>
    <xdr:sp macro="" textlink="">
      <xdr:nvSpPr>
        <xdr:cNvPr id="27" name="Text Box 6">
          <a:extLst>
            <a:ext uri="{FF2B5EF4-FFF2-40B4-BE49-F238E27FC236}">
              <a16:creationId xmlns:a16="http://schemas.microsoft.com/office/drawing/2014/main" id="{F65AA0C3-44F0-4028-B90E-BAEB25E5A0DB}"/>
            </a:ext>
          </a:extLst>
        </xdr:cNvPr>
        <xdr:cNvSpPr txBox="1">
          <a:spLocks noChangeArrowheads="1"/>
        </xdr:cNvSpPr>
      </xdr:nvSpPr>
      <xdr:spPr bwMode="auto">
        <a:xfrm>
          <a:off x="1748155" y="1980247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171</xdr:row>
      <xdr:rowOff>160020</xdr:rowOff>
    </xdr:from>
    <xdr:to>
      <xdr:col>5</xdr:col>
      <xdr:colOff>407745</xdr:colOff>
      <xdr:row>171</xdr:row>
      <xdr:rowOff>160655</xdr:rowOff>
    </xdr:to>
    <xdr:sp macro="" textlink="">
      <xdr:nvSpPr>
        <xdr:cNvPr id="28" name="Text Box 3">
          <a:extLst>
            <a:ext uri="{FF2B5EF4-FFF2-40B4-BE49-F238E27FC236}">
              <a16:creationId xmlns:a16="http://schemas.microsoft.com/office/drawing/2014/main" id="{23B94BF9-EEEC-42C0-A1C1-98E36033EAAF}"/>
            </a:ext>
          </a:extLst>
        </xdr:cNvPr>
        <xdr:cNvSpPr txBox="1">
          <a:spLocks noChangeArrowheads="1"/>
        </xdr:cNvSpPr>
      </xdr:nvSpPr>
      <xdr:spPr bwMode="auto">
        <a:xfrm>
          <a:off x="1746250" y="292398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116</xdr:row>
      <xdr:rowOff>0</xdr:rowOff>
    </xdr:from>
    <xdr:to>
      <xdr:col>5</xdr:col>
      <xdr:colOff>150872</xdr:colOff>
      <xdr:row>116</xdr:row>
      <xdr:rowOff>0</xdr:rowOff>
    </xdr:to>
    <xdr:sp macro="" textlink="">
      <xdr:nvSpPr>
        <xdr:cNvPr id="29" name="Text Box 6">
          <a:extLst>
            <a:ext uri="{FF2B5EF4-FFF2-40B4-BE49-F238E27FC236}">
              <a16:creationId xmlns:a16="http://schemas.microsoft.com/office/drawing/2014/main" id="{BEB17EDF-03E6-4176-A901-DE46F0A29295}"/>
            </a:ext>
          </a:extLst>
        </xdr:cNvPr>
        <xdr:cNvSpPr txBox="1">
          <a:spLocks noChangeArrowheads="1"/>
        </xdr:cNvSpPr>
      </xdr:nvSpPr>
      <xdr:spPr bwMode="auto">
        <a:xfrm>
          <a:off x="1748155" y="1980247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171</xdr:row>
      <xdr:rowOff>160020</xdr:rowOff>
    </xdr:from>
    <xdr:to>
      <xdr:col>5</xdr:col>
      <xdr:colOff>407745</xdr:colOff>
      <xdr:row>171</xdr:row>
      <xdr:rowOff>160655</xdr:rowOff>
    </xdr:to>
    <xdr:sp macro="" textlink="">
      <xdr:nvSpPr>
        <xdr:cNvPr id="30" name="Text Box 3">
          <a:extLst>
            <a:ext uri="{FF2B5EF4-FFF2-40B4-BE49-F238E27FC236}">
              <a16:creationId xmlns:a16="http://schemas.microsoft.com/office/drawing/2014/main" id="{ADB1B35D-5204-423A-AF01-EACCE8D1C50E}"/>
            </a:ext>
          </a:extLst>
        </xdr:cNvPr>
        <xdr:cNvSpPr txBox="1">
          <a:spLocks noChangeArrowheads="1"/>
        </xdr:cNvSpPr>
      </xdr:nvSpPr>
      <xdr:spPr bwMode="auto">
        <a:xfrm>
          <a:off x="1746250" y="292398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esktop\Plan%20Operativo%20POA%202026%20Hosp.%20Regional%20Luis%20Morillo%20King.xlsx" TargetMode="External"/><Relationship Id="rId1" Type="http://schemas.openxmlformats.org/officeDocument/2006/relationships/externalLinkPath" Target="Plan%20Operativo%20POA%202026%20Hosp.%20Regional%20Luis%20Morillo%20Kin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PPNE1"/>
      <sheetName val="PPNE2"/>
      <sheetName val="PPNE2.1"/>
      <sheetName val="PPNE3"/>
      <sheetName val="PPNE4"/>
      <sheetName val="PPNE5"/>
      <sheetName val="Insumos"/>
    </sheetNames>
    <sheetDataSet>
      <sheetData sheetId="0" refreshError="1"/>
      <sheetData sheetId="1">
        <row r="1">
          <cell r="B1" t="str">
            <v>Plan Operativo Anual</v>
          </cell>
        </row>
        <row r="5">
          <cell r="C5">
            <v>2026</v>
          </cell>
        </row>
        <row r="6">
          <cell r="B6" t="str">
            <v>Cibao Sur</v>
          </cell>
        </row>
        <row r="7">
          <cell r="B7" t="str">
            <v>Hospital Luis Morillo King</v>
          </cell>
        </row>
      </sheetData>
      <sheetData sheetId="2" refreshError="1"/>
      <sheetData sheetId="3" refreshError="1"/>
      <sheetData sheetId="4">
        <row r="9">
          <cell r="F9">
            <v>0</v>
          </cell>
        </row>
        <row r="15">
          <cell r="F15">
            <v>521456136.24000001</v>
          </cell>
        </row>
        <row r="16">
          <cell r="F16">
            <v>40000000</v>
          </cell>
        </row>
        <row r="17">
          <cell r="F17">
            <v>27582838.559999999</v>
          </cell>
        </row>
        <row r="18">
          <cell r="F18">
            <v>0</v>
          </cell>
        </row>
        <row r="21">
          <cell r="F21">
            <v>0</v>
          </cell>
        </row>
        <row r="22">
          <cell r="F22">
            <v>0</v>
          </cell>
        </row>
        <row r="25">
          <cell r="F25">
            <v>112325100</v>
          </cell>
        </row>
      </sheetData>
      <sheetData sheetId="5" refreshError="1"/>
      <sheetData sheetId="6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C4EC1-894C-464B-AB07-DB3D851190BE}">
  <dimension ref="A1:BF619"/>
  <sheetViews>
    <sheetView showGridLines="0" tabSelected="1" zoomScaleNormal="100" workbookViewId="0">
      <selection activeCell="A2" sqref="A2:K2"/>
    </sheetView>
  </sheetViews>
  <sheetFormatPr baseColWidth="10" defaultColWidth="11.42578125" defaultRowHeight="15.75" x14ac:dyDescent="0.3"/>
  <cols>
    <col min="1" max="1" width="5.5703125" style="109" customWidth="1"/>
    <col min="2" max="2" width="5.28515625" style="109" customWidth="1"/>
    <col min="3" max="4" width="5" style="109" customWidth="1"/>
    <col min="5" max="5" width="5.28515625" style="109" customWidth="1"/>
    <col min="6" max="6" width="57.28515625" style="109" customWidth="1"/>
    <col min="7" max="7" width="15.85546875" style="109" customWidth="1"/>
    <col min="8" max="8" width="14.28515625" style="109" customWidth="1"/>
    <col min="9" max="9" width="14.85546875" style="109" customWidth="1"/>
    <col min="10" max="10" width="15.5703125" style="109" customWidth="1"/>
    <col min="11" max="11" width="11.42578125" style="110"/>
    <col min="12" max="12" width="14.85546875" style="4" bestFit="1" customWidth="1"/>
    <col min="13" max="13" width="15.42578125" style="4" bestFit="1" customWidth="1"/>
    <col min="14" max="58" width="11.42578125" style="4"/>
    <col min="59" max="16384" width="11.42578125" style="110"/>
  </cols>
  <sheetData>
    <row r="1" spans="1:11" ht="15.75" customHeight="1" x14ac:dyDescent="0.2">
      <c r="A1" s="1" t="str">
        <f>[1]PPNE1!B1</f>
        <v>Plan Operativo Anual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x14ac:dyDescent="0.25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 t="s">
        <v>1</v>
      </c>
      <c r="B3" s="9"/>
      <c r="C3" s="9"/>
      <c r="D3" s="9"/>
      <c r="E3" s="9"/>
      <c r="F3" s="9"/>
      <c r="G3" s="9"/>
      <c r="H3" s="9"/>
      <c r="I3" s="9"/>
      <c r="J3" s="9"/>
      <c r="K3" s="10"/>
    </row>
    <row r="4" spans="1:11" ht="15.75" customHeight="1" x14ac:dyDescent="0.2">
      <c r="A4" s="11" t="s">
        <v>2</v>
      </c>
      <c r="B4" s="12"/>
      <c r="C4" s="12"/>
      <c r="D4" s="12"/>
      <c r="E4" s="12"/>
      <c r="F4" s="12"/>
      <c r="G4" s="12"/>
      <c r="H4" s="12"/>
      <c r="I4" s="12"/>
      <c r="J4" s="12"/>
      <c r="K4" s="13"/>
    </row>
    <row r="5" spans="1:11" ht="15.75" customHeight="1" x14ac:dyDescent="0.2">
      <c r="A5" s="11">
        <f>[1]PPNE1!C5</f>
        <v>2026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15.75" customHeight="1" x14ac:dyDescent="0.2">
      <c r="A6" s="14" t="s">
        <v>3</v>
      </c>
      <c r="B6" s="15"/>
      <c r="C6" s="15"/>
      <c r="D6" s="15"/>
      <c r="E6" s="15"/>
      <c r="F6" s="16" t="str">
        <f>[1]PPNE1!B6</f>
        <v>Cibao Sur</v>
      </c>
      <c r="G6" s="16"/>
      <c r="H6" s="16"/>
      <c r="I6" s="16"/>
      <c r="J6" s="16"/>
      <c r="K6" s="17"/>
    </row>
    <row r="7" spans="1:11" ht="15.75" customHeight="1" x14ac:dyDescent="0.2">
      <c r="A7" s="18" t="s">
        <v>4</v>
      </c>
      <c r="B7" s="19"/>
      <c r="C7" s="19"/>
      <c r="D7" s="20"/>
      <c r="E7" s="19"/>
      <c r="F7" s="21" t="str">
        <f>[1]PPNE1!B7</f>
        <v>Hospital Luis Morillo King</v>
      </c>
      <c r="G7" s="21"/>
      <c r="H7" s="21"/>
      <c r="I7" s="21"/>
      <c r="J7" s="21"/>
      <c r="K7" s="22"/>
    </row>
    <row r="8" spans="1:11" ht="15.75" customHeight="1" x14ac:dyDescent="0.2">
      <c r="A8" s="23" t="s">
        <v>5</v>
      </c>
      <c r="B8" s="24"/>
      <c r="C8" s="24"/>
      <c r="D8" s="24"/>
      <c r="E8" s="24"/>
      <c r="F8" s="24"/>
      <c r="G8" s="24"/>
      <c r="H8" s="24"/>
      <c r="I8" s="24"/>
      <c r="J8" s="24"/>
      <c r="K8" s="25"/>
    </row>
    <row r="9" spans="1:11" ht="13.5" x14ac:dyDescent="0.25">
      <c r="A9" s="26" t="s">
        <v>6</v>
      </c>
      <c r="B9" s="27"/>
      <c r="C9" s="27"/>
      <c r="D9" s="27"/>
      <c r="E9" s="28"/>
      <c r="F9" s="29"/>
      <c r="G9" s="30">
        <f>+[1]PPNE3!F16</f>
        <v>40000000</v>
      </c>
      <c r="H9" s="31"/>
      <c r="I9" s="31"/>
      <c r="J9" s="31"/>
      <c r="K9" s="32"/>
    </row>
    <row r="10" spans="1:11" ht="13.5" x14ac:dyDescent="0.25">
      <c r="A10" s="26" t="s">
        <v>7</v>
      </c>
      <c r="B10" s="27"/>
      <c r="C10" s="27"/>
      <c r="D10" s="27"/>
      <c r="E10" s="28"/>
      <c r="F10" s="29"/>
      <c r="G10" s="30">
        <f>+[1]PPNE3!F25</f>
        <v>112325100</v>
      </c>
      <c r="H10" s="31"/>
      <c r="I10" s="31"/>
      <c r="J10" s="31"/>
      <c r="K10" s="32"/>
    </row>
    <row r="11" spans="1:11" ht="13.5" x14ac:dyDescent="0.25">
      <c r="A11" s="26" t="s">
        <v>8</v>
      </c>
      <c r="B11" s="27"/>
      <c r="C11" s="27"/>
      <c r="D11" s="27"/>
      <c r="E11" s="28"/>
      <c r="F11" s="29"/>
      <c r="G11" s="30">
        <f>+[1]PPNE3!F15</f>
        <v>521456136.24000001</v>
      </c>
      <c r="H11" s="31"/>
      <c r="I11" s="31"/>
      <c r="J11" s="31"/>
      <c r="K11" s="32"/>
    </row>
    <row r="12" spans="1:11" ht="13.5" x14ac:dyDescent="0.25">
      <c r="A12" s="26" t="s">
        <v>9</v>
      </c>
      <c r="B12" s="27"/>
      <c r="C12" s="27"/>
      <c r="D12" s="27"/>
      <c r="E12" s="28"/>
      <c r="F12" s="29"/>
      <c r="G12" s="30">
        <f>+[1]PPNE3!F9+[1]PPNE3!F17+[1]PPNE3!F21+[1]PPNE3!F22</f>
        <v>27582838.559999999</v>
      </c>
      <c r="H12" s="31"/>
      <c r="I12" s="31"/>
      <c r="J12" s="31"/>
      <c r="K12" s="32"/>
    </row>
    <row r="13" spans="1:11" ht="13.5" x14ac:dyDescent="0.25">
      <c r="A13" s="33" t="s">
        <v>10</v>
      </c>
      <c r="B13" s="27"/>
      <c r="C13" s="27"/>
      <c r="D13" s="27"/>
      <c r="E13" s="28"/>
      <c r="F13" s="29"/>
      <c r="G13" s="34">
        <f>+[1]PPNE3!F18</f>
        <v>0</v>
      </c>
      <c r="H13" s="31"/>
      <c r="I13" s="31"/>
      <c r="J13" s="31"/>
      <c r="K13" s="32"/>
    </row>
    <row r="14" spans="1:11" ht="14.25" thickBot="1" x14ac:dyDescent="0.3">
      <c r="A14" s="35" t="s">
        <v>11</v>
      </c>
      <c r="B14" s="36"/>
      <c r="C14" s="36"/>
      <c r="D14" s="36"/>
      <c r="E14" s="37"/>
      <c r="F14" s="38"/>
      <c r="G14" s="39">
        <f>SUM(G9:G13)</f>
        <v>701364074.79999995</v>
      </c>
      <c r="H14" s="40"/>
      <c r="I14" s="40"/>
      <c r="J14" s="40"/>
      <c r="K14" s="41"/>
    </row>
    <row r="15" spans="1:11" ht="15.75" customHeight="1" thickTop="1" x14ac:dyDescent="0.2">
      <c r="A15" s="42" t="s">
        <v>12</v>
      </c>
      <c r="B15" s="43"/>
      <c r="C15" s="43"/>
      <c r="D15" s="43"/>
      <c r="E15" s="43"/>
      <c r="F15" s="43"/>
      <c r="G15" s="43"/>
      <c r="H15" s="43"/>
      <c r="I15" s="43"/>
      <c r="J15" s="43"/>
      <c r="K15" s="44"/>
    </row>
    <row r="16" spans="1:11" ht="19.5" customHeight="1" x14ac:dyDescent="0.2">
      <c r="A16" s="45" t="s">
        <v>13</v>
      </c>
      <c r="B16" s="45" t="s">
        <v>14</v>
      </c>
      <c r="C16" s="45" t="s">
        <v>15</v>
      </c>
      <c r="D16" s="45" t="s">
        <v>16</v>
      </c>
      <c r="E16" s="45" t="s">
        <v>17</v>
      </c>
      <c r="F16" s="46" t="s">
        <v>18</v>
      </c>
      <c r="G16" s="47" t="s">
        <v>19</v>
      </c>
      <c r="H16" s="47" t="s">
        <v>20</v>
      </c>
      <c r="I16" s="47" t="s">
        <v>21</v>
      </c>
      <c r="J16" s="48" t="s">
        <v>22</v>
      </c>
      <c r="K16" s="48" t="s">
        <v>23</v>
      </c>
    </row>
    <row r="17" spans="1:13" ht="44.25" customHeight="1" x14ac:dyDescent="0.2">
      <c r="A17" s="45"/>
      <c r="B17" s="45"/>
      <c r="C17" s="45"/>
      <c r="D17" s="45"/>
      <c r="E17" s="45"/>
      <c r="F17" s="49"/>
      <c r="G17" s="47"/>
      <c r="H17" s="47"/>
      <c r="I17" s="47"/>
      <c r="J17" s="50"/>
      <c r="K17" s="50"/>
    </row>
    <row r="18" spans="1:13" ht="12.75" x14ac:dyDescent="0.2">
      <c r="A18" s="51">
        <v>2</v>
      </c>
      <c r="B18" s="52"/>
      <c r="C18" s="52"/>
      <c r="D18" s="52"/>
      <c r="E18" s="52"/>
      <c r="F18" s="53" t="s">
        <v>24</v>
      </c>
      <c r="G18" s="54">
        <f>+G19+G67+G170+G254+G270+G323</f>
        <v>58469060.457999997</v>
      </c>
      <c r="H18" s="54">
        <f>+H19+H67+H170+H254+H270+H323</f>
        <v>109650942.59199998</v>
      </c>
      <c r="I18" s="54">
        <f t="shared" ref="I18:K18" si="0">+I19+I67+I170+I254+I270+I323</f>
        <v>561568146.72000003</v>
      </c>
      <c r="J18" s="54">
        <f>+J19+J67+J170+J254+J270+J323</f>
        <v>688196139.29000008</v>
      </c>
      <c r="K18" s="54">
        <f t="shared" si="0"/>
        <v>100.0836744013987</v>
      </c>
      <c r="L18" s="55"/>
      <c r="M18" s="56"/>
    </row>
    <row r="19" spans="1:13" ht="12.75" x14ac:dyDescent="0.2">
      <c r="A19" s="57">
        <v>2</v>
      </c>
      <c r="B19" s="58">
        <v>1</v>
      </c>
      <c r="C19" s="58"/>
      <c r="D19" s="58"/>
      <c r="E19" s="58"/>
      <c r="F19" s="59" t="s">
        <v>25</v>
      </c>
      <c r="G19" s="60">
        <f>+G20+G42+G54+G58</f>
        <v>0</v>
      </c>
      <c r="H19" s="61">
        <f>+H20+H42+H54+H58</f>
        <v>10830000</v>
      </c>
      <c r="I19" s="61">
        <f>+I20+I26+I33+I35+I42+I45+I54+I58</f>
        <v>561568146.72000003</v>
      </c>
      <c r="J19" s="61">
        <f>+J20+J42+J54+J58</f>
        <v>532286136.24000001</v>
      </c>
      <c r="K19" s="62">
        <f>+K20+K47+K63+K70+K78</f>
        <v>77.428795341651337</v>
      </c>
    </row>
    <row r="20" spans="1:13" ht="12.75" x14ac:dyDescent="0.2">
      <c r="A20" s="63">
        <v>2</v>
      </c>
      <c r="B20" s="64">
        <v>1</v>
      </c>
      <c r="C20" s="64">
        <v>1</v>
      </c>
      <c r="D20" s="64"/>
      <c r="E20" s="64"/>
      <c r="F20" s="65" t="s">
        <v>26</v>
      </c>
      <c r="G20" s="66">
        <f>+G21+G26+G33+G35+G37</f>
        <v>0</v>
      </c>
      <c r="H20" s="67">
        <f>+H21+H26+H33+H35+H37</f>
        <v>0</v>
      </c>
      <c r="I20" s="67">
        <f>+I21+I28+I36+I38+I40+I45</f>
        <v>521456136.24000001</v>
      </c>
      <c r="J20" s="67">
        <f>+J21+J26+J33+J35+J37</f>
        <v>521456136.24000001</v>
      </c>
      <c r="K20" s="68">
        <f>+K21+K28+K36+K38+K40+K45</f>
        <v>77.345120940252613</v>
      </c>
      <c r="L20" s="69"/>
    </row>
    <row r="21" spans="1:13" ht="12.75" x14ac:dyDescent="0.2">
      <c r="A21" s="70">
        <v>2</v>
      </c>
      <c r="B21" s="71">
        <v>1</v>
      </c>
      <c r="C21" s="71">
        <v>1</v>
      </c>
      <c r="D21" s="71">
        <v>1</v>
      </c>
      <c r="E21" s="71"/>
      <c r="F21" s="72" t="s">
        <v>27</v>
      </c>
      <c r="G21" s="73">
        <f>SUM(G22:G25)</f>
        <v>0</v>
      </c>
      <c r="H21" s="74">
        <f>SUM(H22:H27)</f>
        <v>0</v>
      </c>
      <c r="I21" s="74">
        <f>SUM(I22:I27)</f>
        <v>481344125.75999999</v>
      </c>
      <c r="J21" s="74">
        <f>SUM(J22:J27)</f>
        <v>481344125.75999999</v>
      </c>
      <c r="K21" s="75">
        <f>SUM(K22:K27)</f>
        <v>69.942869231523773</v>
      </c>
    </row>
    <row r="22" spans="1:13" ht="12.75" x14ac:dyDescent="0.2">
      <c r="A22" s="76">
        <v>2</v>
      </c>
      <c r="B22" s="77">
        <v>1</v>
      </c>
      <c r="C22" s="77">
        <v>1</v>
      </c>
      <c r="D22" s="77">
        <v>1</v>
      </c>
      <c r="E22" s="77" t="s">
        <v>28</v>
      </c>
      <c r="F22" s="78" t="s">
        <v>29</v>
      </c>
      <c r="G22" s="79"/>
      <c r="H22" s="80"/>
      <c r="I22" s="80">
        <v>481344125.75999999</v>
      </c>
      <c r="J22" s="81">
        <f t="shared" ref="J22:J32" si="1">SUBTOTAL(9,G22:I22)</f>
        <v>481344125.75999999</v>
      </c>
      <c r="K22" s="82">
        <f>IFERROR(J22/$J$18*100,"0.00")</f>
        <v>69.942869231523773</v>
      </c>
    </row>
    <row r="23" spans="1:13" ht="12.75" x14ac:dyDescent="0.2">
      <c r="A23" s="76">
        <v>2</v>
      </c>
      <c r="B23" s="77">
        <v>1</v>
      </c>
      <c r="C23" s="77">
        <v>1</v>
      </c>
      <c r="D23" s="77">
        <v>1</v>
      </c>
      <c r="E23" s="77" t="s">
        <v>30</v>
      </c>
      <c r="F23" s="83" t="s">
        <v>31</v>
      </c>
      <c r="G23" s="79"/>
      <c r="H23" s="80"/>
      <c r="I23" s="80"/>
      <c r="J23" s="81">
        <f t="shared" si="1"/>
        <v>0</v>
      </c>
      <c r="K23" s="82">
        <f t="shared" ref="K23:K34" si="2">IFERROR(J23/$J$18*100,"0.00")</f>
        <v>0</v>
      </c>
    </row>
    <row r="24" spans="1:13" ht="12.75" x14ac:dyDescent="0.2">
      <c r="A24" s="76">
        <v>2</v>
      </c>
      <c r="B24" s="77">
        <v>1</v>
      </c>
      <c r="C24" s="77">
        <v>1</v>
      </c>
      <c r="D24" s="77">
        <v>1</v>
      </c>
      <c r="E24" s="77" t="s">
        <v>32</v>
      </c>
      <c r="F24" s="83" t="s">
        <v>33</v>
      </c>
      <c r="G24" s="79"/>
      <c r="H24" s="80"/>
      <c r="I24" s="80"/>
      <c r="J24" s="81">
        <f t="shared" si="1"/>
        <v>0</v>
      </c>
      <c r="K24" s="82">
        <f t="shared" si="2"/>
        <v>0</v>
      </c>
    </row>
    <row r="25" spans="1:13" ht="12.75" x14ac:dyDescent="0.2">
      <c r="A25" s="76">
        <v>2</v>
      </c>
      <c r="B25" s="77">
        <v>1</v>
      </c>
      <c r="C25" s="77">
        <v>1</v>
      </c>
      <c r="D25" s="77">
        <v>1</v>
      </c>
      <c r="E25" s="77" t="s">
        <v>34</v>
      </c>
      <c r="F25" s="83" t="s">
        <v>35</v>
      </c>
      <c r="G25" s="79"/>
      <c r="H25" s="80"/>
      <c r="I25" s="80"/>
      <c r="J25" s="81">
        <f t="shared" si="1"/>
        <v>0</v>
      </c>
      <c r="K25" s="82">
        <f t="shared" si="2"/>
        <v>0</v>
      </c>
    </row>
    <row r="26" spans="1:13" ht="12.75" x14ac:dyDescent="0.2">
      <c r="A26" s="70">
        <v>2</v>
      </c>
      <c r="B26" s="71">
        <v>1</v>
      </c>
      <c r="C26" s="71">
        <v>1</v>
      </c>
      <c r="D26" s="71">
        <v>2</v>
      </c>
      <c r="E26" s="71"/>
      <c r="F26" s="72" t="s">
        <v>36</v>
      </c>
      <c r="G26" s="73">
        <f>SUM(G27:G32)</f>
        <v>0</v>
      </c>
      <c r="H26" s="73">
        <f t="shared" ref="H26:K26" si="3">SUM(H27:H32)</f>
        <v>0</v>
      </c>
      <c r="I26" s="73">
        <f t="shared" si="3"/>
        <v>0</v>
      </c>
      <c r="J26" s="73">
        <f t="shared" si="3"/>
        <v>0</v>
      </c>
      <c r="K26" s="75">
        <f t="shared" si="3"/>
        <v>0</v>
      </c>
    </row>
    <row r="27" spans="1:13" ht="12.75" x14ac:dyDescent="0.2">
      <c r="A27" s="76">
        <v>2</v>
      </c>
      <c r="B27" s="77">
        <v>1</v>
      </c>
      <c r="C27" s="77">
        <v>1</v>
      </c>
      <c r="D27" s="77">
        <v>2</v>
      </c>
      <c r="E27" s="77" t="s">
        <v>37</v>
      </c>
      <c r="F27" s="83" t="s">
        <v>38</v>
      </c>
      <c r="G27" s="79"/>
      <c r="H27" s="80"/>
      <c r="I27" s="80"/>
      <c r="J27" s="81">
        <f t="shared" si="1"/>
        <v>0</v>
      </c>
      <c r="K27" s="82">
        <f t="shared" si="2"/>
        <v>0</v>
      </c>
    </row>
    <row r="28" spans="1:13" ht="12.75" x14ac:dyDescent="0.2">
      <c r="A28" s="76">
        <v>2</v>
      </c>
      <c r="B28" s="77">
        <v>1</v>
      </c>
      <c r="C28" s="77">
        <v>1</v>
      </c>
      <c r="D28" s="77">
        <v>2</v>
      </c>
      <c r="E28" s="77" t="s">
        <v>32</v>
      </c>
      <c r="F28" s="83" t="s">
        <v>39</v>
      </c>
      <c r="G28" s="79"/>
      <c r="H28" s="80"/>
      <c r="I28" s="80"/>
      <c r="J28" s="81">
        <f t="shared" si="1"/>
        <v>0</v>
      </c>
      <c r="K28" s="82">
        <f t="shared" si="2"/>
        <v>0</v>
      </c>
    </row>
    <row r="29" spans="1:13" ht="12.75" x14ac:dyDescent="0.2">
      <c r="A29" s="76">
        <v>2</v>
      </c>
      <c r="B29" s="77">
        <v>1</v>
      </c>
      <c r="C29" s="77">
        <v>1</v>
      </c>
      <c r="D29" s="77">
        <v>2</v>
      </c>
      <c r="E29" s="77" t="s">
        <v>34</v>
      </c>
      <c r="F29" s="83" t="s">
        <v>40</v>
      </c>
      <c r="G29" s="79"/>
      <c r="H29" s="80"/>
      <c r="I29" s="80"/>
      <c r="J29" s="81">
        <f t="shared" si="1"/>
        <v>0</v>
      </c>
      <c r="K29" s="82">
        <f t="shared" si="2"/>
        <v>0</v>
      </c>
    </row>
    <row r="30" spans="1:13" ht="12.75" x14ac:dyDescent="0.2">
      <c r="A30" s="84">
        <v>2</v>
      </c>
      <c r="B30" s="85">
        <v>1</v>
      </c>
      <c r="C30" s="85">
        <v>1</v>
      </c>
      <c r="D30" s="85">
        <v>2</v>
      </c>
      <c r="E30" s="85" t="s">
        <v>41</v>
      </c>
      <c r="F30" s="86" t="s">
        <v>42</v>
      </c>
      <c r="G30" s="79"/>
      <c r="H30" s="80"/>
      <c r="I30" s="80"/>
      <c r="J30" s="81">
        <f t="shared" si="1"/>
        <v>0</v>
      </c>
      <c r="K30" s="82">
        <f t="shared" si="2"/>
        <v>0</v>
      </c>
    </row>
    <row r="31" spans="1:13" ht="12.75" x14ac:dyDescent="0.2">
      <c r="A31" s="84">
        <v>2</v>
      </c>
      <c r="B31" s="85">
        <v>1</v>
      </c>
      <c r="C31" s="85">
        <v>1</v>
      </c>
      <c r="D31" s="85">
        <v>2</v>
      </c>
      <c r="E31" s="85" t="s">
        <v>43</v>
      </c>
      <c r="F31" s="86" t="s">
        <v>44</v>
      </c>
      <c r="G31" s="79"/>
      <c r="H31" s="80"/>
      <c r="I31" s="80"/>
      <c r="J31" s="81">
        <f t="shared" si="1"/>
        <v>0</v>
      </c>
      <c r="K31" s="82">
        <f t="shared" si="2"/>
        <v>0</v>
      </c>
    </row>
    <row r="32" spans="1:13" ht="12.75" x14ac:dyDescent="0.2">
      <c r="A32" s="84">
        <v>2</v>
      </c>
      <c r="B32" s="85">
        <v>1</v>
      </c>
      <c r="C32" s="85">
        <v>1</v>
      </c>
      <c r="D32" s="85">
        <v>2</v>
      </c>
      <c r="E32" s="85" t="s">
        <v>45</v>
      </c>
      <c r="F32" s="86" t="s">
        <v>46</v>
      </c>
      <c r="G32" s="79"/>
      <c r="H32" s="80"/>
      <c r="I32" s="80"/>
      <c r="J32" s="81">
        <f t="shared" si="1"/>
        <v>0</v>
      </c>
      <c r="K32" s="82">
        <f t="shared" si="2"/>
        <v>0</v>
      </c>
    </row>
    <row r="33" spans="1:11" ht="12.75" x14ac:dyDescent="0.2">
      <c r="A33" s="70">
        <v>2</v>
      </c>
      <c r="B33" s="71">
        <v>1</v>
      </c>
      <c r="C33" s="71">
        <v>1</v>
      </c>
      <c r="D33" s="71">
        <v>3</v>
      </c>
      <c r="E33" s="71"/>
      <c r="F33" s="72" t="s">
        <v>47</v>
      </c>
      <c r="G33" s="73">
        <f>G34</f>
        <v>0</v>
      </c>
      <c r="H33" s="73">
        <f t="shared" ref="H33:K33" si="4">H34</f>
        <v>0</v>
      </c>
      <c r="I33" s="73">
        <f t="shared" si="4"/>
        <v>0</v>
      </c>
      <c r="J33" s="73">
        <f t="shared" si="4"/>
        <v>0</v>
      </c>
      <c r="K33" s="75">
        <f t="shared" si="4"/>
        <v>0</v>
      </c>
    </row>
    <row r="34" spans="1:11" ht="12.75" x14ac:dyDescent="0.2">
      <c r="A34" s="76">
        <v>2</v>
      </c>
      <c r="B34" s="77">
        <v>1</v>
      </c>
      <c r="C34" s="77">
        <v>1</v>
      </c>
      <c r="D34" s="77">
        <v>3</v>
      </c>
      <c r="E34" s="77" t="s">
        <v>28</v>
      </c>
      <c r="F34" s="83" t="s">
        <v>47</v>
      </c>
      <c r="G34" s="79"/>
      <c r="H34" s="80"/>
      <c r="I34" s="80"/>
      <c r="J34" s="81">
        <f t="shared" ref="J34:J41" si="5">SUBTOTAL(9,G34:I34)</f>
        <v>0</v>
      </c>
      <c r="K34" s="82">
        <f t="shared" si="2"/>
        <v>0</v>
      </c>
    </row>
    <row r="35" spans="1:11" ht="12.75" x14ac:dyDescent="0.2">
      <c r="A35" s="70">
        <v>2</v>
      </c>
      <c r="B35" s="71">
        <v>1</v>
      </c>
      <c r="C35" s="71">
        <v>1</v>
      </c>
      <c r="D35" s="71">
        <v>4</v>
      </c>
      <c r="E35" s="71"/>
      <c r="F35" s="72" t="s">
        <v>48</v>
      </c>
      <c r="G35" s="73">
        <f>G36</f>
        <v>0</v>
      </c>
      <c r="H35" s="73">
        <f t="shared" ref="H35:K35" si="6">H36</f>
        <v>0</v>
      </c>
      <c r="I35" s="73">
        <f t="shared" si="6"/>
        <v>40112010.479999997</v>
      </c>
      <c r="J35" s="73">
        <f t="shared" si="6"/>
        <v>40112010.479999997</v>
      </c>
      <c r="K35" s="75">
        <f t="shared" si="6"/>
        <v>5.8285724359603144</v>
      </c>
    </row>
    <row r="36" spans="1:11" ht="12.75" x14ac:dyDescent="0.2">
      <c r="A36" s="76">
        <v>2</v>
      </c>
      <c r="B36" s="77">
        <v>1</v>
      </c>
      <c r="C36" s="77">
        <v>1</v>
      </c>
      <c r="D36" s="77">
        <v>4</v>
      </c>
      <c r="E36" s="77" t="s">
        <v>28</v>
      </c>
      <c r="F36" s="83" t="s">
        <v>48</v>
      </c>
      <c r="G36" s="79"/>
      <c r="H36" s="79"/>
      <c r="I36" s="80">
        <v>40112010.479999997</v>
      </c>
      <c r="J36" s="87">
        <f t="shared" si="5"/>
        <v>40112010.479999997</v>
      </c>
      <c r="K36" s="82">
        <f t="shared" ref="K36:K41" si="7">IFERROR(J36/$J$18*100,"0.00")</f>
        <v>5.8285724359603144</v>
      </c>
    </row>
    <row r="37" spans="1:11" ht="12.75" x14ac:dyDescent="0.2">
      <c r="A37" s="70">
        <v>2</v>
      </c>
      <c r="B37" s="71">
        <v>1</v>
      </c>
      <c r="C37" s="71">
        <v>1</v>
      </c>
      <c r="D37" s="71">
        <v>5</v>
      </c>
      <c r="E37" s="71"/>
      <c r="F37" s="72" t="s">
        <v>49</v>
      </c>
      <c r="G37" s="73">
        <f>SUM(G38:G41)</f>
        <v>0</v>
      </c>
      <c r="H37" s="73">
        <f t="shared" ref="H37:K37" si="8">SUM(H38:H41)</f>
        <v>0</v>
      </c>
      <c r="I37" s="73">
        <f t="shared" si="8"/>
        <v>0</v>
      </c>
      <c r="J37" s="73">
        <f t="shared" si="8"/>
        <v>0</v>
      </c>
      <c r="K37" s="75">
        <f t="shared" si="8"/>
        <v>0</v>
      </c>
    </row>
    <row r="38" spans="1:11" ht="12.75" x14ac:dyDescent="0.2">
      <c r="A38" s="76">
        <v>2</v>
      </c>
      <c r="B38" s="77">
        <v>1</v>
      </c>
      <c r="C38" s="77">
        <v>1</v>
      </c>
      <c r="D38" s="77">
        <v>5</v>
      </c>
      <c r="E38" s="77" t="s">
        <v>28</v>
      </c>
      <c r="F38" s="88" t="s">
        <v>49</v>
      </c>
      <c r="G38" s="79"/>
      <c r="H38" s="79"/>
      <c r="I38" s="79"/>
      <c r="J38" s="87">
        <f t="shared" si="5"/>
        <v>0</v>
      </c>
      <c r="K38" s="82">
        <f t="shared" si="7"/>
        <v>0</v>
      </c>
    </row>
    <row r="39" spans="1:11" ht="12.75" x14ac:dyDescent="0.2">
      <c r="A39" s="76">
        <v>2</v>
      </c>
      <c r="B39" s="77">
        <v>1</v>
      </c>
      <c r="C39" s="77">
        <v>1</v>
      </c>
      <c r="D39" s="77">
        <v>5</v>
      </c>
      <c r="E39" s="77" t="s">
        <v>30</v>
      </c>
      <c r="F39" s="83" t="s">
        <v>50</v>
      </c>
      <c r="G39" s="79"/>
      <c r="H39" s="79"/>
      <c r="I39" s="79"/>
      <c r="J39" s="87">
        <f t="shared" si="5"/>
        <v>0</v>
      </c>
      <c r="K39" s="82">
        <f t="shared" si="7"/>
        <v>0</v>
      </c>
    </row>
    <row r="40" spans="1:11" ht="12.75" x14ac:dyDescent="0.2">
      <c r="A40" s="76">
        <v>2</v>
      </c>
      <c r="B40" s="77">
        <v>1</v>
      </c>
      <c r="C40" s="77">
        <v>1</v>
      </c>
      <c r="D40" s="77">
        <v>5</v>
      </c>
      <c r="E40" s="77" t="s">
        <v>37</v>
      </c>
      <c r="F40" s="83" t="s">
        <v>51</v>
      </c>
      <c r="G40" s="79"/>
      <c r="H40" s="79"/>
      <c r="I40" s="79"/>
      <c r="J40" s="87">
        <f t="shared" si="5"/>
        <v>0</v>
      </c>
      <c r="K40" s="82">
        <f t="shared" si="7"/>
        <v>0</v>
      </c>
    </row>
    <row r="41" spans="1:11" ht="12.75" x14ac:dyDescent="0.2">
      <c r="A41" s="76">
        <v>2</v>
      </c>
      <c r="B41" s="77">
        <v>1</v>
      </c>
      <c r="C41" s="77">
        <v>1</v>
      </c>
      <c r="D41" s="77">
        <v>5</v>
      </c>
      <c r="E41" s="77" t="s">
        <v>52</v>
      </c>
      <c r="F41" s="83" t="s">
        <v>53</v>
      </c>
      <c r="G41" s="79"/>
      <c r="H41" s="79"/>
      <c r="I41" s="79"/>
      <c r="J41" s="87">
        <f t="shared" si="5"/>
        <v>0</v>
      </c>
      <c r="K41" s="82">
        <f t="shared" si="7"/>
        <v>0</v>
      </c>
    </row>
    <row r="42" spans="1:11" ht="12.75" x14ac:dyDescent="0.2">
      <c r="A42" s="63">
        <v>2</v>
      </c>
      <c r="B42" s="64">
        <v>1</v>
      </c>
      <c r="C42" s="64">
        <v>2</v>
      </c>
      <c r="D42" s="64"/>
      <c r="E42" s="64"/>
      <c r="F42" s="65" t="s">
        <v>54</v>
      </c>
      <c r="G42" s="66">
        <f>+G43+G45</f>
        <v>0</v>
      </c>
      <c r="H42" s="66">
        <f>+H43+H45</f>
        <v>10830000</v>
      </c>
      <c r="I42" s="66">
        <f t="shared" ref="I42:K42" si="9">+I43+I45</f>
        <v>0</v>
      </c>
      <c r="J42" s="66">
        <f t="shared" si="9"/>
        <v>10830000</v>
      </c>
      <c r="K42" s="66">
        <f t="shared" si="9"/>
        <v>1.5736792727685338</v>
      </c>
    </row>
    <row r="43" spans="1:11" ht="12.75" x14ac:dyDescent="0.2">
      <c r="A43" s="70">
        <v>2</v>
      </c>
      <c r="B43" s="71">
        <v>1</v>
      </c>
      <c r="C43" s="71">
        <v>2</v>
      </c>
      <c r="D43" s="71">
        <v>1</v>
      </c>
      <c r="E43" s="71"/>
      <c r="F43" s="72" t="s">
        <v>55</v>
      </c>
      <c r="G43" s="73">
        <f>G44</f>
        <v>0</v>
      </c>
      <c r="H43" s="73">
        <f t="shared" ref="H43:K43" si="10">H44</f>
        <v>0</v>
      </c>
      <c r="I43" s="73">
        <f t="shared" si="10"/>
        <v>0</v>
      </c>
      <c r="J43" s="73">
        <f t="shared" si="10"/>
        <v>0</v>
      </c>
      <c r="K43" s="75">
        <f t="shared" si="10"/>
        <v>0</v>
      </c>
    </row>
    <row r="44" spans="1:11" ht="12.75" x14ac:dyDescent="0.2">
      <c r="A44" s="76">
        <v>2</v>
      </c>
      <c r="B44" s="77">
        <v>1</v>
      </c>
      <c r="C44" s="77">
        <v>2</v>
      </c>
      <c r="D44" s="77">
        <v>1</v>
      </c>
      <c r="E44" s="77" t="s">
        <v>28</v>
      </c>
      <c r="F44" s="83" t="s">
        <v>55</v>
      </c>
      <c r="G44" s="79"/>
      <c r="H44" s="80"/>
      <c r="I44" s="80"/>
      <c r="J44" s="81">
        <f>SUBTOTAL(9,G44:I44)</f>
        <v>0</v>
      </c>
      <c r="K44" s="82">
        <f t="shared" ref="K44" si="11">IFERROR(J44/$J$18*100,"0.00")</f>
        <v>0</v>
      </c>
    </row>
    <row r="45" spans="1:11" ht="12.75" x14ac:dyDescent="0.2">
      <c r="A45" s="70">
        <v>2</v>
      </c>
      <c r="B45" s="71">
        <v>1</v>
      </c>
      <c r="C45" s="71">
        <v>2</v>
      </c>
      <c r="D45" s="71">
        <v>2</v>
      </c>
      <c r="E45" s="71"/>
      <c r="F45" s="72" t="s">
        <v>56</v>
      </c>
      <c r="G45" s="73">
        <f>SUM(G46:G53)</f>
        <v>0</v>
      </c>
      <c r="H45" s="73">
        <f t="shared" ref="H45:K45" si="12">SUM(H46:H53)</f>
        <v>10830000</v>
      </c>
      <c r="I45" s="73">
        <f t="shared" si="12"/>
        <v>0</v>
      </c>
      <c r="J45" s="73">
        <f t="shared" si="12"/>
        <v>10830000</v>
      </c>
      <c r="K45" s="75">
        <f t="shared" si="12"/>
        <v>1.5736792727685338</v>
      </c>
    </row>
    <row r="46" spans="1:11" ht="22.5" x14ac:dyDescent="0.2">
      <c r="A46" s="76">
        <v>2</v>
      </c>
      <c r="B46" s="77">
        <v>1</v>
      </c>
      <c r="C46" s="77">
        <v>2</v>
      </c>
      <c r="D46" s="77">
        <v>2</v>
      </c>
      <c r="E46" s="77" t="s">
        <v>37</v>
      </c>
      <c r="F46" s="83" t="s">
        <v>57</v>
      </c>
      <c r="G46" s="79"/>
      <c r="H46" s="79"/>
      <c r="I46" s="79"/>
      <c r="J46" s="87">
        <f>SUBTOTAL(9,G46:I46)</f>
        <v>0</v>
      </c>
      <c r="K46" s="82">
        <f t="shared" ref="K46:K52" si="13">IFERROR(J46/$J$18*100,"0.00")</f>
        <v>0</v>
      </c>
    </row>
    <row r="47" spans="1:11" ht="12.75" x14ac:dyDescent="0.2">
      <c r="A47" s="76">
        <v>2</v>
      </c>
      <c r="B47" s="77">
        <v>1</v>
      </c>
      <c r="C47" s="77">
        <v>2</v>
      </c>
      <c r="D47" s="77">
        <v>2</v>
      </c>
      <c r="E47" s="77" t="s">
        <v>52</v>
      </c>
      <c r="F47" s="83" t="s">
        <v>58</v>
      </c>
      <c r="G47" s="79"/>
      <c r="H47" s="79"/>
      <c r="I47" s="79"/>
      <c r="J47" s="87">
        <f t="shared" ref="J47:J53" si="14">SUBTOTAL(9,G47:I47)</f>
        <v>0</v>
      </c>
      <c r="K47" s="82">
        <f t="shared" si="13"/>
        <v>0</v>
      </c>
    </row>
    <row r="48" spans="1:11" ht="12.75" x14ac:dyDescent="0.2">
      <c r="A48" s="76">
        <v>2</v>
      </c>
      <c r="B48" s="77">
        <v>1</v>
      </c>
      <c r="C48" s="77">
        <v>2</v>
      </c>
      <c r="D48" s="77">
        <v>2</v>
      </c>
      <c r="E48" s="77" t="s">
        <v>32</v>
      </c>
      <c r="F48" s="83" t="s">
        <v>59</v>
      </c>
      <c r="G48" s="79"/>
      <c r="H48" s="79"/>
      <c r="I48" s="79"/>
      <c r="J48" s="87">
        <f t="shared" si="14"/>
        <v>0</v>
      </c>
      <c r="K48" s="82">
        <f t="shared" si="13"/>
        <v>0</v>
      </c>
    </row>
    <row r="49" spans="1:11" ht="12.75" x14ac:dyDescent="0.2">
      <c r="A49" s="76">
        <v>2</v>
      </c>
      <c r="B49" s="77">
        <v>1</v>
      </c>
      <c r="C49" s="77">
        <v>2</v>
      </c>
      <c r="D49" s="77">
        <v>2</v>
      </c>
      <c r="E49" s="77" t="s">
        <v>34</v>
      </c>
      <c r="F49" s="83" t="s">
        <v>60</v>
      </c>
      <c r="G49" s="79"/>
      <c r="H49" s="80">
        <v>10830000</v>
      </c>
      <c r="I49" s="79"/>
      <c r="J49" s="87">
        <f t="shared" si="14"/>
        <v>10830000</v>
      </c>
      <c r="K49" s="82">
        <f t="shared" si="13"/>
        <v>1.5736792727685338</v>
      </c>
    </row>
    <row r="50" spans="1:11" ht="12.75" x14ac:dyDescent="0.2">
      <c r="A50" s="76">
        <v>2</v>
      </c>
      <c r="B50" s="77">
        <v>1</v>
      </c>
      <c r="C50" s="77">
        <v>2</v>
      </c>
      <c r="D50" s="77">
        <v>2</v>
      </c>
      <c r="E50" s="77" t="s">
        <v>61</v>
      </c>
      <c r="F50" s="83" t="s">
        <v>62</v>
      </c>
      <c r="G50" s="79"/>
      <c r="H50" s="79"/>
      <c r="I50" s="79"/>
      <c r="J50" s="87">
        <f t="shared" si="14"/>
        <v>0</v>
      </c>
      <c r="K50" s="82">
        <f t="shared" si="13"/>
        <v>0</v>
      </c>
    </row>
    <row r="51" spans="1:11" ht="12.75" x14ac:dyDescent="0.2">
      <c r="A51" s="76">
        <v>2</v>
      </c>
      <c r="B51" s="77">
        <v>1</v>
      </c>
      <c r="C51" s="77">
        <v>2</v>
      </c>
      <c r="D51" s="77">
        <v>2</v>
      </c>
      <c r="E51" s="77" t="s">
        <v>41</v>
      </c>
      <c r="F51" s="83" t="s">
        <v>63</v>
      </c>
      <c r="G51" s="79"/>
      <c r="H51" s="79"/>
      <c r="I51" s="79"/>
      <c r="J51" s="87">
        <f t="shared" si="14"/>
        <v>0</v>
      </c>
      <c r="K51" s="82">
        <f t="shared" si="13"/>
        <v>0</v>
      </c>
    </row>
    <row r="52" spans="1:11" ht="12.75" x14ac:dyDescent="0.2">
      <c r="A52" s="76">
        <v>2</v>
      </c>
      <c r="B52" s="77">
        <v>1</v>
      </c>
      <c r="C52" s="77">
        <v>2</v>
      </c>
      <c r="D52" s="77">
        <v>2</v>
      </c>
      <c r="E52" s="77" t="s">
        <v>43</v>
      </c>
      <c r="F52" s="83" t="s">
        <v>64</v>
      </c>
      <c r="G52" s="79"/>
      <c r="H52" s="79"/>
      <c r="I52" s="79"/>
      <c r="J52" s="87">
        <f t="shared" si="14"/>
        <v>0</v>
      </c>
      <c r="K52" s="82">
        <f t="shared" si="13"/>
        <v>0</v>
      </c>
    </row>
    <row r="53" spans="1:11" ht="12.75" x14ac:dyDescent="0.2">
      <c r="A53" s="76">
        <v>2</v>
      </c>
      <c r="B53" s="77">
        <v>1</v>
      </c>
      <c r="C53" s="77">
        <v>2</v>
      </c>
      <c r="D53" s="77">
        <v>2</v>
      </c>
      <c r="E53" s="77" t="s">
        <v>65</v>
      </c>
      <c r="F53" s="83" t="s">
        <v>66</v>
      </c>
      <c r="G53" s="79"/>
      <c r="H53" s="79"/>
      <c r="I53" s="79"/>
      <c r="J53" s="87">
        <f t="shared" si="14"/>
        <v>0</v>
      </c>
      <c r="K53" s="82">
        <f>IFERROR(J53/$J$18*100,"0.00")</f>
        <v>0</v>
      </c>
    </row>
    <row r="54" spans="1:11" ht="12.75" x14ac:dyDescent="0.2">
      <c r="A54" s="63">
        <v>2</v>
      </c>
      <c r="B54" s="64">
        <v>1</v>
      </c>
      <c r="C54" s="64">
        <v>3</v>
      </c>
      <c r="D54" s="64"/>
      <c r="E54" s="64"/>
      <c r="F54" s="65" t="s">
        <v>67</v>
      </c>
      <c r="G54" s="66">
        <f>+G55</f>
        <v>0</v>
      </c>
      <c r="H54" s="66">
        <f t="shared" ref="H54:K54" si="15">+H55</f>
        <v>0</v>
      </c>
      <c r="I54" s="66">
        <f t="shared" si="15"/>
        <v>0</v>
      </c>
      <c r="J54" s="66">
        <f t="shared" si="15"/>
        <v>0</v>
      </c>
      <c r="K54" s="66">
        <f t="shared" si="15"/>
        <v>0</v>
      </c>
    </row>
    <row r="55" spans="1:11" ht="12.75" x14ac:dyDescent="0.2">
      <c r="A55" s="70">
        <v>2</v>
      </c>
      <c r="B55" s="71">
        <v>1</v>
      </c>
      <c r="C55" s="71">
        <v>3</v>
      </c>
      <c r="D55" s="71">
        <v>2</v>
      </c>
      <c r="E55" s="71"/>
      <c r="F55" s="89" t="s">
        <v>68</v>
      </c>
      <c r="G55" s="73">
        <f>SUM(G56:G57)</f>
        <v>0</v>
      </c>
      <c r="H55" s="73">
        <f t="shared" ref="H55:J55" si="16">SUM(H56:H57)</f>
        <v>0</v>
      </c>
      <c r="I55" s="73">
        <f t="shared" si="16"/>
        <v>0</v>
      </c>
      <c r="J55" s="73">
        <f t="shared" si="16"/>
        <v>0</v>
      </c>
      <c r="K55" s="75">
        <f>SUM(K56:K57)</f>
        <v>0</v>
      </c>
    </row>
    <row r="56" spans="1:11" ht="12.75" x14ac:dyDescent="0.2">
      <c r="A56" s="76">
        <v>2</v>
      </c>
      <c r="B56" s="77">
        <v>1</v>
      </c>
      <c r="C56" s="77">
        <v>3</v>
      </c>
      <c r="D56" s="77">
        <v>2</v>
      </c>
      <c r="E56" s="77" t="s">
        <v>28</v>
      </c>
      <c r="F56" s="83" t="s">
        <v>69</v>
      </c>
      <c r="G56" s="79"/>
      <c r="H56" s="80"/>
      <c r="I56" s="80"/>
      <c r="J56" s="81">
        <f>SUBTOTAL(9,G56:I56)</f>
        <v>0</v>
      </c>
      <c r="K56" s="82">
        <f>IFERROR(J56/$J$18*100,"0.00")</f>
        <v>0</v>
      </c>
    </row>
    <row r="57" spans="1:11" ht="12.75" x14ac:dyDescent="0.2">
      <c r="A57" s="76">
        <v>2</v>
      </c>
      <c r="B57" s="77">
        <v>1</v>
      </c>
      <c r="C57" s="77">
        <v>3</v>
      </c>
      <c r="D57" s="77">
        <v>2</v>
      </c>
      <c r="E57" s="77" t="s">
        <v>30</v>
      </c>
      <c r="F57" s="83" t="s">
        <v>70</v>
      </c>
      <c r="G57" s="79"/>
      <c r="H57" s="80"/>
      <c r="I57" s="80"/>
      <c r="J57" s="81">
        <f t="shared" ref="J57:J60" si="17">SUBTOTAL(9,G57:I57)</f>
        <v>0</v>
      </c>
      <c r="K57" s="82">
        <f>IFERROR(J57/$J$18*100,"0.00")</f>
        <v>0</v>
      </c>
    </row>
    <row r="58" spans="1:11" ht="12.75" x14ac:dyDescent="0.2">
      <c r="A58" s="63">
        <v>2</v>
      </c>
      <c r="B58" s="64">
        <v>1</v>
      </c>
      <c r="C58" s="64">
        <v>5</v>
      </c>
      <c r="D58" s="64"/>
      <c r="E58" s="64"/>
      <c r="F58" s="65" t="s">
        <v>71</v>
      </c>
      <c r="G58" s="66">
        <f>G59+G61+G63+G65</f>
        <v>0</v>
      </c>
      <c r="H58" s="66">
        <f t="shared" ref="H58:K58" si="18">H59+H61+H63+H65</f>
        <v>0</v>
      </c>
      <c r="I58" s="66">
        <f t="shared" si="18"/>
        <v>0</v>
      </c>
      <c r="J58" s="66">
        <f t="shared" si="18"/>
        <v>0</v>
      </c>
      <c r="K58" s="66">
        <f t="shared" si="18"/>
        <v>0</v>
      </c>
    </row>
    <row r="59" spans="1:11" ht="12.75" x14ac:dyDescent="0.2">
      <c r="A59" s="70">
        <v>2</v>
      </c>
      <c r="B59" s="71">
        <v>1</v>
      </c>
      <c r="C59" s="71">
        <v>5</v>
      </c>
      <c r="D59" s="71">
        <v>1</v>
      </c>
      <c r="E59" s="71"/>
      <c r="F59" s="72" t="s">
        <v>72</v>
      </c>
      <c r="G59" s="73">
        <f>G60</f>
        <v>0</v>
      </c>
      <c r="H59" s="73">
        <f t="shared" ref="H59:K59" si="19">H60</f>
        <v>0</v>
      </c>
      <c r="I59" s="73">
        <f t="shared" si="19"/>
        <v>0</v>
      </c>
      <c r="J59" s="73">
        <f t="shared" si="19"/>
        <v>0</v>
      </c>
      <c r="K59" s="75">
        <f t="shared" si="19"/>
        <v>0</v>
      </c>
    </row>
    <row r="60" spans="1:11" ht="12.75" x14ac:dyDescent="0.2">
      <c r="A60" s="76">
        <v>2</v>
      </c>
      <c r="B60" s="77">
        <v>1</v>
      </c>
      <c r="C60" s="77">
        <v>5</v>
      </c>
      <c r="D60" s="77">
        <v>1</v>
      </c>
      <c r="E60" s="77" t="s">
        <v>28</v>
      </c>
      <c r="F60" s="83" t="s">
        <v>72</v>
      </c>
      <c r="G60" s="79"/>
      <c r="H60" s="80"/>
      <c r="I60" s="80"/>
      <c r="J60" s="81">
        <f t="shared" si="17"/>
        <v>0</v>
      </c>
      <c r="K60" s="82">
        <f>IFERROR(J60/$J$18*100,"0.00")</f>
        <v>0</v>
      </c>
    </row>
    <row r="61" spans="1:11" ht="12.75" x14ac:dyDescent="0.2">
      <c r="A61" s="70">
        <v>2</v>
      </c>
      <c r="B61" s="71">
        <v>1</v>
      </c>
      <c r="C61" s="71">
        <v>5</v>
      </c>
      <c r="D61" s="71">
        <v>2</v>
      </c>
      <c r="E61" s="71"/>
      <c r="F61" s="89" t="s">
        <v>73</v>
      </c>
      <c r="G61" s="73">
        <f>G62</f>
        <v>0</v>
      </c>
      <c r="H61" s="74">
        <f>H62</f>
        <v>0</v>
      </c>
      <c r="I61" s="74">
        <f>I62</f>
        <v>0</v>
      </c>
      <c r="J61" s="74">
        <f>J62</f>
        <v>0</v>
      </c>
      <c r="K61" s="75">
        <f>K62</f>
        <v>0</v>
      </c>
    </row>
    <row r="62" spans="1:11" ht="12.75" x14ac:dyDescent="0.2">
      <c r="A62" s="76">
        <v>2</v>
      </c>
      <c r="B62" s="77">
        <v>1</v>
      </c>
      <c r="C62" s="77">
        <v>5</v>
      </c>
      <c r="D62" s="77">
        <v>2</v>
      </c>
      <c r="E62" s="77" t="s">
        <v>28</v>
      </c>
      <c r="F62" s="83" t="s">
        <v>73</v>
      </c>
      <c r="G62" s="79"/>
      <c r="H62" s="80"/>
      <c r="I62" s="80"/>
      <c r="J62" s="81">
        <f>SUBTOTAL(9,G62:I62)</f>
        <v>0</v>
      </c>
      <c r="K62" s="82">
        <f>IFERROR(J62/$J$18*100,"0.00")</f>
        <v>0</v>
      </c>
    </row>
    <row r="63" spans="1:11" ht="12.75" x14ac:dyDescent="0.2">
      <c r="A63" s="70">
        <v>2</v>
      </c>
      <c r="B63" s="71">
        <v>1</v>
      </c>
      <c r="C63" s="71">
        <v>5</v>
      </c>
      <c r="D63" s="71">
        <v>3</v>
      </c>
      <c r="E63" s="71"/>
      <c r="F63" s="89" t="s">
        <v>74</v>
      </c>
      <c r="G63" s="73">
        <f>G64</f>
        <v>0</v>
      </c>
      <c r="H63" s="73">
        <f t="shared" ref="H63:K63" si="20">H64</f>
        <v>0</v>
      </c>
      <c r="I63" s="73">
        <f t="shared" si="20"/>
        <v>0</v>
      </c>
      <c r="J63" s="73">
        <f t="shared" si="20"/>
        <v>0</v>
      </c>
      <c r="K63" s="75">
        <f t="shared" si="20"/>
        <v>0</v>
      </c>
    </row>
    <row r="64" spans="1:11" ht="12.75" x14ac:dyDescent="0.2">
      <c r="A64" s="76">
        <v>2</v>
      </c>
      <c r="B64" s="77">
        <v>1</v>
      </c>
      <c r="C64" s="77">
        <v>5</v>
      </c>
      <c r="D64" s="77">
        <v>3</v>
      </c>
      <c r="E64" s="77" t="s">
        <v>28</v>
      </c>
      <c r="F64" s="83" t="s">
        <v>74</v>
      </c>
      <c r="G64" s="79"/>
      <c r="H64" s="79"/>
      <c r="I64" s="79"/>
      <c r="J64" s="87">
        <f>SUBTOTAL(9,G64:I64)</f>
        <v>0</v>
      </c>
      <c r="K64" s="90">
        <f>IFERROR(J64/$J$18*100,"0.00")</f>
        <v>0</v>
      </c>
    </row>
    <row r="65" spans="1:11" ht="12.75" x14ac:dyDescent="0.2">
      <c r="A65" s="70">
        <v>2</v>
      </c>
      <c r="B65" s="71">
        <v>1</v>
      </c>
      <c r="C65" s="71">
        <v>5</v>
      </c>
      <c r="D65" s="71">
        <v>4</v>
      </c>
      <c r="E65" s="71"/>
      <c r="F65" s="89" t="s">
        <v>75</v>
      </c>
      <c r="G65" s="73">
        <f>G66</f>
        <v>0</v>
      </c>
      <c r="H65" s="73">
        <f t="shared" ref="H65:K65" si="21">H66</f>
        <v>0</v>
      </c>
      <c r="I65" s="73">
        <f t="shared" si="21"/>
        <v>0</v>
      </c>
      <c r="J65" s="73">
        <f t="shared" si="21"/>
        <v>0</v>
      </c>
      <c r="K65" s="75">
        <f t="shared" si="21"/>
        <v>0</v>
      </c>
    </row>
    <row r="66" spans="1:11" ht="12.75" x14ac:dyDescent="0.2">
      <c r="A66" s="76">
        <v>2</v>
      </c>
      <c r="B66" s="77">
        <v>1</v>
      </c>
      <c r="C66" s="77">
        <v>5</v>
      </c>
      <c r="D66" s="77">
        <v>4</v>
      </c>
      <c r="E66" s="77" t="s">
        <v>28</v>
      </c>
      <c r="F66" s="83" t="s">
        <v>75</v>
      </c>
      <c r="G66" s="79"/>
      <c r="H66" s="80"/>
      <c r="I66" s="80"/>
      <c r="J66" s="81">
        <f>SUBTOTAL(9,G66:I66)</f>
        <v>0</v>
      </c>
      <c r="K66" s="90">
        <f t="shared" ref="K66:K129" si="22">IFERROR(J66/$J$18*100,"0.00")</f>
        <v>0</v>
      </c>
    </row>
    <row r="67" spans="1:11" ht="12.75" x14ac:dyDescent="0.2">
      <c r="A67" s="57">
        <v>2</v>
      </c>
      <c r="B67" s="58">
        <v>2</v>
      </c>
      <c r="C67" s="58"/>
      <c r="D67" s="58"/>
      <c r="E67" s="58"/>
      <c r="F67" s="59" t="s">
        <v>76</v>
      </c>
      <c r="G67" s="60">
        <f>+G68+G82+G87+G92+G99+G116+G125+G143</f>
        <v>5380890</v>
      </c>
      <c r="H67" s="60">
        <f>+H68+H82+H87+H92+H99+H116+H125+H143</f>
        <v>10780709.82</v>
      </c>
      <c r="I67" s="60">
        <f t="shared" ref="I67:K67" si="23">+I68+I82+I87+I92+I99+I116+I125+I143</f>
        <v>0</v>
      </c>
      <c r="J67" s="60">
        <f>+J68+J82+J87+J92+J99+J116+J125+J143</f>
        <v>16161599.82</v>
      </c>
      <c r="K67" s="60">
        <f t="shared" si="23"/>
        <v>2.3484002448304402</v>
      </c>
    </row>
    <row r="68" spans="1:11" ht="12.75" x14ac:dyDescent="0.2">
      <c r="A68" s="63">
        <v>2</v>
      </c>
      <c r="B68" s="64">
        <v>2</v>
      </c>
      <c r="C68" s="64">
        <v>1</v>
      </c>
      <c r="D68" s="64"/>
      <c r="E68" s="64"/>
      <c r="F68" s="65" t="s">
        <v>77</v>
      </c>
      <c r="G68" s="66">
        <f>+G69+G71+G73+G75+G78+G80</f>
        <v>3429116.4</v>
      </c>
      <c r="H68" s="66">
        <f>+H69+H71+H73+H75+H78+H80</f>
        <v>0</v>
      </c>
      <c r="I68" s="66">
        <f t="shared" ref="I68:K68" si="24">+I69+I71+I73+I75+I78+I80</f>
        <v>0</v>
      </c>
      <c r="J68" s="66">
        <f>+J69+J71+J73+J75+J78+J80</f>
        <v>3429116.4</v>
      </c>
      <c r="K68" s="66">
        <f t="shared" si="24"/>
        <v>0.49827602978676394</v>
      </c>
    </row>
    <row r="69" spans="1:11" ht="12.75" x14ac:dyDescent="0.2">
      <c r="A69" s="70">
        <v>2</v>
      </c>
      <c r="B69" s="71">
        <v>2</v>
      </c>
      <c r="C69" s="71">
        <v>1</v>
      </c>
      <c r="D69" s="71">
        <v>2</v>
      </c>
      <c r="E69" s="71"/>
      <c r="F69" s="72" t="s">
        <v>78</v>
      </c>
      <c r="G69" s="73">
        <f>G70</f>
        <v>0</v>
      </c>
      <c r="H69" s="73">
        <f t="shared" ref="H69:K69" si="25">H70</f>
        <v>0</v>
      </c>
      <c r="I69" s="73">
        <f t="shared" si="25"/>
        <v>0</v>
      </c>
      <c r="J69" s="73">
        <f>J70</f>
        <v>0</v>
      </c>
      <c r="K69" s="75">
        <f t="shared" si="25"/>
        <v>0</v>
      </c>
    </row>
    <row r="70" spans="1:11" ht="12.75" x14ac:dyDescent="0.2">
      <c r="A70" s="76">
        <v>2</v>
      </c>
      <c r="B70" s="77">
        <v>2</v>
      </c>
      <c r="C70" s="77">
        <v>1</v>
      </c>
      <c r="D70" s="77">
        <v>2</v>
      </c>
      <c r="E70" s="77" t="s">
        <v>28</v>
      </c>
      <c r="F70" s="83" t="s">
        <v>78</v>
      </c>
      <c r="G70" s="79"/>
      <c r="H70" s="79"/>
      <c r="I70" s="79"/>
      <c r="J70" s="87">
        <f>SUBTOTAL(9,G70:I70)</f>
        <v>0</v>
      </c>
      <c r="K70" s="90">
        <f t="shared" si="22"/>
        <v>0</v>
      </c>
    </row>
    <row r="71" spans="1:11" ht="12.75" x14ac:dyDescent="0.2">
      <c r="A71" s="70">
        <v>2</v>
      </c>
      <c r="B71" s="71">
        <v>2</v>
      </c>
      <c r="C71" s="71">
        <v>1</v>
      </c>
      <c r="D71" s="71">
        <v>3</v>
      </c>
      <c r="E71" s="71"/>
      <c r="F71" s="72" t="s">
        <v>79</v>
      </c>
      <c r="G71" s="73">
        <f>G72</f>
        <v>2793272.4</v>
      </c>
      <c r="H71" s="73">
        <f t="shared" ref="H71:K71" si="26">H72</f>
        <v>0</v>
      </c>
      <c r="I71" s="73">
        <f t="shared" si="26"/>
        <v>0</v>
      </c>
      <c r="J71" s="73">
        <f t="shared" si="26"/>
        <v>2793272.4</v>
      </c>
      <c r="K71" s="75">
        <f t="shared" si="26"/>
        <v>0.40588318366356579</v>
      </c>
    </row>
    <row r="72" spans="1:11" ht="12.75" x14ac:dyDescent="0.2">
      <c r="A72" s="76">
        <v>2</v>
      </c>
      <c r="B72" s="77">
        <v>2</v>
      </c>
      <c r="C72" s="77">
        <v>1</v>
      </c>
      <c r="D72" s="77">
        <v>3</v>
      </c>
      <c r="E72" s="77" t="s">
        <v>28</v>
      </c>
      <c r="F72" s="83" t="s">
        <v>79</v>
      </c>
      <c r="G72" s="80">
        <v>2793272.4</v>
      </c>
      <c r="H72" s="80"/>
      <c r="I72" s="80"/>
      <c r="J72" s="81">
        <f>SUBTOTAL(9,G72:I72)</f>
        <v>2793272.4</v>
      </c>
      <c r="K72" s="90">
        <f t="shared" si="22"/>
        <v>0.40588318366356579</v>
      </c>
    </row>
    <row r="73" spans="1:11" ht="12.75" x14ac:dyDescent="0.2">
      <c r="A73" s="70">
        <v>2</v>
      </c>
      <c r="B73" s="71">
        <v>2</v>
      </c>
      <c r="C73" s="71">
        <v>1</v>
      </c>
      <c r="D73" s="71">
        <v>5</v>
      </c>
      <c r="E73" s="71"/>
      <c r="F73" s="72" t="s">
        <v>80</v>
      </c>
      <c r="G73" s="73">
        <f>G74</f>
        <v>0</v>
      </c>
      <c r="H73" s="73">
        <f t="shared" ref="H73:K73" si="27">H74</f>
        <v>0</v>
      </c>
      <c r="I73" s="73">
        <f t="shared" si="27"/>
        <v>0</v>
      </c>
      <c r="J73" s="73">
        <f t="shared" si="27"/>
        <v>0</v>
      </c>
      <c r="K73" s="75">
        <f t="shared" si="27"/>
        <v>0</v>
      </c>
    </row>
    <row r="74" spans="1:11" ht="12.75" x14ac:dyDescent="0.2">
      <c r="A74" s="76">
        <v>2</v>
      </c>
      <c r="B74" s="77">
        <v>2</v>
      </c>
      <c r="C74" s="77">
        <v>1</v>
      </c>
      <c r="D74" s="77">
        <v>5</v>
      </c>
      <c r="E74" s="77" t="s">
        <v>28</v>
      </c>
      <c r="F74" s="83" t="s">
        <v>80</v>
      </c>
      <c r="G74" s="79"/>
      <c r="H74" s="80"/>
      <c r="I74" s="80"/>
      <c r="J74" s="81">
        <f>SUBTOTAL(9,G74:I74)</f>
        <v>0</v>
      </c>
      <c r="K74" s="90">
        <f t="shared" si="22"/>
        <v>0</v>
      </c>
    </row>
    <row r="75" spans="1:11" ht="12.75" x14ac:dyDescent="0.2">
      <c r="A75" s="70">
        <v>2</v>
      </c>
      <c r="B75" s="71">
        <v>2</v>
      </c>
      <c r="C75" s="71">
        <v>1</v>
      </c>
      <c r="D75" s="71">
        <v>6</v>
      </c>
      <c r="E75" s="71"/>
      <c r="F75" s="72" t="s">
        <v>81</v>
      </c>
      <c r="G75" s="73">
        <f>G76+G77</f>
        <v>0</v>
      </c>
      <c r="H75" s="73">
        <f t="shared" ref="H75:K75" si="28">H76+H77</f>
        <v>0</v>
      </c>
      <c r="I75" s="73">
        <f t="shared" si="28"/>
        <v>0</v>
      </c>
      <c r="J75" s="73">
        <f t="shared" si="28"/>
        <v>0</v>
      </c>
      <c r="K75" s="75">
        <f t="shared" si="28"/>
        <v>0</v>
      </c>
    </row>
    <row r="76" spans="1:11" ht="12.75" x14ac:dyDescent="0.2">
      <c r="A76" s="76">
        <v>2</v>
      </c>
      <c r="B76" s="77">
        <v>2</v>
      </c>
      <c r="C76" s="77">
        <v>1</v>
      </c>
      <c r="D76" s="77">
        <v>6</v>
      </c>
      <c r="E76" s="77" t="s">
        <v>28</v>
      </c>
      <c r="F76" s="83" t="s">
        <v>82</v>
      </c>
      <c r="G76" s="91"/>
      <c r="H76" s="80"/>
      <c r="I76" s="80"/>
      <c r="J76" s="81">
        <f>SUBTOTAL(9,G76:I76)</f>
        <v>0</v>
      </c>
      <c r="K76" s="90">
        <f t="shared" si="22"/>
        <v>0</v>
      </c>
    </row>
    <row r="77" spans="1:11" ht="12.75" x14ac:dyDescent="0.2">
      <c r="A77" s="76">
        <v>2</v>
      </c>
      <c r="B77" s="77">
        <v>2</v>
      </c>
      <c r="C77" s="77">
        <v>1</v>
      </c>
      <c r="D77" s="77">
        <v>6</v>
      </c>
      <c r="E77" s="77" t="s">
        <v>30</v>
      </c>
      <c r="F77" s="83" t="s">
        <v>83</v>
      </c>
      <c r="G77" s="91"/>
      <c r="H77" s="80"/>
      <c r="I77" s="80"/>
      <c r="J77" s="81">
        <f>SUBTOTAL(9,G77:I77)</f>
        <v>0</v>
      </c>
      <c r="K77" s="90">
        <f t="shared" si="22"/>
        <v>0</v>
      </c>
    </row>
    <row r="78" spans="1:11" ht="12.75" x14ac:dyDescent="0.2">
      <c r="A78" s="70">
        <v>2</v>
      </c>
      <c r="B78" s="71">
        <v>2</v>
      </c>
      <c r="C78" s="71">
        <v>1</v>
      </c>
      <c r="D78" s="71">
        <v>7</v>
      </c>
      <c r="E78" s="71"/>
      <c r="F78" s="72" t="s">
        <v>84</v>
      </c>
      <c r="G78" s="73">
        <f>G79</f>
        <v>575844</v>
      </c>
      <c r="H78" s="73">
        <f t="shared" ref="H78:K78" si="29">H79</f>
        <v>0</v>
      </c>
      <c r="I78" s="73">
        <f t="shared" si="29"/>
        <v>0</v>
      </c>
      <c r="J78" s="73">
        <f t="shared" si="29"/>
        <v>575844</v>
      </c>
      <c r="K78" s="75">
        <f t="shared" si="29"/>
        <v>8.3674401398718706E-2</v>
      </c>
    </row>
    <row r="79" spans="1:11" ht="12.75" x14ac:dyDescent="0.2">
      <c r="A79" s="76">
        <v>2</v>
      </c>
      <c r="B79" s="77">
        <v>2</v>
      </c>
      <c r="C79" s="77">
        <v>1</v>
      </c>
      <c r="D79" s="77">
        <v>7</v>
      </c>
      <c r="E79" s="77" t="s">
        <v>28</v>
      </c>
      <c r="F79" s="83" t="s">
        <v>84</v>
      </c>
      <c r="G79" s="80">
        <v>575844</v>
      </c>
      <c r="H79" s="80"/>
      <c r="I79" s="80"/>
      <c r="J79" s="92">
        <f>SUBTOTAL(9,G79:I79)</f>
        <v>575844</v>
      </c>
      <c r="K79" s="90">
        <f t="shared" si="22"/>
        <v>8.3674401398718706E-2</v>
      </c>
    </row>
    <row r="80" spans="1:11" ht="12.75" x14ac:dyDescent="0.2">
      <c r="A80" s="70">
        <v>2</v>
      </c>
      <c r="B80" s="71">
        <v>2</v>
      </c>
      <c r="C80" s="71">
        <v>1</v>
      </c>
      <c r="D80" s="71">
        <v>8</v>
      </c>
      <c r="E80" s="71"/>
      <c r="F80" s="72" t="s">
        <v>85</v>
      </c>
      <c r="G80" s="73">
        <f>G81</f>
        <v>60000</v>
      </c>
      <c r="H80" s="73">
        <f t="shared" ref="H80:K80" si="30">H81</f>
        <v>0</v>
      </c>
      <c r="I80" s="73">
        <f t="shared" si="30"/>
        <v>0</v>
      </c>
      <c r="J80" s="73">
        <f t="shared" si="30"/>
        <v>60000</v>
      </c>
      <c r="K80" s="75">
        <f t="shared" si="30"/>
        <v>8.7184447244794128E-3</v>
      </c>
    </row>
    <row r="81" spans="1:11" ht="12.75" x14ac:dyDescent="0.2">
      <c r="A81" s="76">
        <v>2</v>
      </c>
      <c r="B81" s="77">
        <v>2</v>
      </c>
      <c r="C81" s="77">
        <v>1</v>
      </c>
      <c r="D81" s="77">
        <v>8</v>
      </c>
      <c r="E81" s="77" t="s">
        <v>28</v>
      </c>
      <c r="F81" s="83" t="s">
        <v>85</v>
      </c>
      <c r="G81" s="80">
        <v>60000</v>
      </c>
      <c r="H81" s="93"/>
      <c r="I81" s="93"/>
      <c r="J81" s="92">
        <f>SUBTOTAL(9,G81:I81)</f>
        <v>60000</v>
      </c>
      <c r="K81" s="90">
        <f t="shared" si="22"/>
        <v>8.7184447244794128E-3</v>
      </c>
    </row>
    <row r="82" spans="1:11" ht="12.75" x14ac:dyDescent="0.2">
      <c r="A82" s="63">
        <v>2</v>
      </c>
      <c r="B82" s="64">
        <v>2</v>
      </c>
      <c r="C82" s="64">
        <v>2</v>
      </c>
      <c r="D82" s="64"/>
      <c r="E82" s="64"/>
      <c r="F82" s="65" t="s">
        <v>86</v>
      </c>
      <c r="G82" s="66">
        <f>+G83+G85</f>
        <v>0</v>
      </c>
      <c r="H82" s="66">
        <f>+H83+H85</f>
        <v>4339096</v>
      </c>
      <c r="I82" s="66">
        <f t="shared" ref="I82:K82" si="31">+I83+I85</f>
        <v>0</v>
      </c>
      <c r="J82" s="66">
        <f>+J83+J85</f>
        <v>4339096</v>
      </c>
      <c r="K82" s="66">
        <f t="shared" si="31"/>
        <v>0.63050281050349533</v>
      </c>
    </row>
    <row r="83" spans="1:11" ht="12.75" x14ac:dyDescent="0.2">
      <c r="A83" s="70">
        <v>2</v>
      </c>
      <c r="B83" s="71">
        <v>2</v>
      </c>
      <c r="C83" s="71">
        <v>2</v>
      </c>
      <c r="D83" s="71">
        <v>1</v>
      </c>
      <c r="E83" s="71"/>
      <c r="F83" s="72" t="s">
        <v>87</v>
      </c>
      <c r="G83" s="73">
        <f>G84</f>
        <v>0</v>
      </c>
      <c r="H83" s="73">
        <f t="shared" ref="H83:K83" si="32">H84</f>
        <v>0</v>
      </c>
      <c r="I83" s="73">
        <f t="shared" si="32"/>
        <v>0</v>
      </c>
      <c r="J83" s="73">
        <f t="shared" si="32"/>
        <v>0</v>
      </c>
      <c r="K83" s="75">
        <f t="shared" si="32"/>
        <v>0</v>
      </c>
    </row>
    <row r="84" spans="1:11" ht="12.75" x14ac:dyDescent="0.2">
      <c r="A84" s="76">
        <v>2</v>
      </c>
      <c r="B84" s="77">
        <v>2</v>
      </c>
      <c r="C84" s="77">
        <v>2</v>
      </c>
      <c r="D84" s="77">
        <v>1</v>
      </c>
      <c r="E84" s="77" t="s">
        <v>28</v>
      </c>
      <c r="F84" s="83" t="s">
        <v>87</v>
      </c>
      <c r="G84" s="79"/>
      <c r="H84" s="80"/>
      <c r="I84" s="80"/>
      <c r="J84" s="81">
        <f>SUBTOTAL(9,G84:I84)</f>
        <v>0</v>
      </c>
      <c r="K84" s="90">
        <f t="shared" si="22"/>
        <v>0</v>
      </c>
    </row>
    <row r="85" spans="1:11" ht="12.75" x14ac:dyDescent="0.2">
      <c r="A85" s="70">
        <v>2</v>
      </c>
      <c r="B85" s="71">
        <v>2</v>
      </c>
      <c r="C85" s="71">
        <v>2</v>
      </c>
      <c r="D85" s="71">
        <v>2</v>
      </c>
      <c r="E85" s="71"/>
      <c r="F85" s="72" t="s">
        <v>88</v>
      </c>
      <c r="G85" s="73">
        <f>G86</f>
        <v>0</v>
      </c>
      <c r="H85" s="74">
        <f>H86</f>
        <v>4339096</v>
      </c>
      <c r="I85" s="74">
        <f>I86</f>
        <v>0</v>
      </c>
      <c r="J85" s="74">
        <f>J86</f>
        <v>4339096</v>
      </c>
      <c r="K85" s="75">
        <f>K86</f>
        <v>0.63050281050349533</v>
      </c>
    </row>
    <row r="86" spans="1:11" ht="12.75" x14ac:dyDescent="0.2">
      <c r="A86" s="76">
        <v>2</v>
      </c>
      <c r="B86" s="77">
        <v>2</v>
      </c>
      <c r="C86" s="77">
        <v>2</v>
      </c>
      <c r="D86" s="77">
        <v>2</v>
      </c>
      <c r="E86" s="77" t="s">
        <v>28</v>
      </c>
      <c r="F86" s="83" t="s">
        <v>88</v>
      </c>
      <c r="G86" s="79"/>
      <c r="H86" s="80">
        <v>4339096</v>
      </c>
      <c r="I86" s="80"/>
      <c r="J86" s="81">
        <f>SUBTOTAL(9,G86:I86)</f>
        <v>4339096</v>
      </c>
      <c r="K86" s="90">
        <f t="shared" si="22"/>
        <v>0.63050281050349533</v>
      </c>
    </row>
    <row r="87" spans="1:11" ht="12.75" x14ac:dyDescent="0.2">
      <c r="A87" s="63">
        <v>2</v>
      </c>
      <c r="B87" s="64">
        <v>2</v>
      </c>
      <c r="C87" s="64">
        <v>3</v>
      </c>
      <c r="D87" s="64"/>
      <c r="E87" s="64"/>
      <c r="F87" s="65" t="s">
        <v>89</v>
      </c>
      <c r="G87" s="66">
        <f>+G88+G90</f>
        <v>504000</v>
      </c>
      <c r="H87" s="66">
        <f>+H88+H90</f>
        <v>0</v>
      </c>
      <c r="I87" s="66">
        <f t="shared" ref="I87:K87" si="33">+I88+I90</f>
        <v>0</v>
      </c>
      <c r="J87" s="66">
        <f>+J88+J90</f>
        <v>504000</v>
      </c>
      <c r="K87" s="66">
        <f t="shared" si="33"/>
        <v>7.323493568562707E-2</v>
      </c>
    </row>
    <row r="88" spans="1:11" ht="12.75" x14ac:dyDescent="0.2">
      <c r="A88" s="70">
        <v>2</v>
      </c>
      <c r="B88" s="71">
        <v>2</v>
      </c>
      <c r="C88" s="71">
        <v>3</v>
      </c>
      <c r="D88" s="71">
        <v>1</v>
      </c>
      <c r="E88" s="71"/>
      <c r="F88" s="72" t="s">
        <v>90</v>
      </c>
      <c r="G88" s="73">
        <f>G89</f>
        <v>504000</v>
      </c>
      <c r="H88" s="73">
        <f t="shared" ref="H88:K88" si="34">H89</f>
        <v>0</v>
      </c>
      <c r="I88" s="73">
        <f t="shared" si="34"/>
        <v>0</v>
      </c>
      <c r="J88" s="73">
        <f t="shared" si="34"/>
        <v>504000</v>
      </c>
      <c r="K88" s="75">
        <f t="shared" si="34"/>
        <v>7.323493568562707E-2</v>
      </c>
    </row>
    <row r="89" spans="1:11" ht="12.75" x14ac:dyDescent="0.2">
      <c r="A89" s="76">
        <v>2</v>
      </c>
      <c r="B89" s="77">
        <v>2</v>
      </c>
      <c r="C89" s="77">
        <v>3</v>
      </c>
      <c r="D89" s="77">
        <v>1</v>
      </c>
      <c r="E89" s="77" t="s">
        <v>28</v>
      </c>
      <c r="F89" s="83" t="s">
        <v>90</v>
      </c>
      <c r="G89" s="80">
        <v>504000</v>
      </c>
      <c r="H89" s="79"/>
      <c r="I89" s="79"/>
      <c r="J89" s="87">
        <f>SUBTOTAL(9,G89:I89)</f>
        <v>504000</v>
      </c>
      <c r="K89" s="90">
        <f t="shared" si="22"/>
        <v>7.323493568562707E-2</v>
      </c>
    </row>
    <row r="90" spans="1:11" ht="12.75" x14ac:dyDescent="0.2">
      <c r="A90" s="70">
        <v>2</v>
      </c>
      <c r="B90" s="71">
        <v>2</v>
      </c>
      <c r="C90" s="71">
        <v>3</v>
      </c>
      <c r="D90" s="71">
        <v>2</v>
      </c>
      <c r="E90" s="71"/>
      <c r="F90" s="72" t="s">
        <v>91</v>
      </c>
      <c r="G90" s="73">
        <f>G91</f>
        <v>0</v>
      </c>
      <c r="H90" s="73">
        <f t="shared" ref="H90:K90" si="35">H91</f>
        <v>0</v>
      </c>
      <c r="I90" s="73">
        <f t="shared" si="35"/>
        <v>0</v>
      </c>
      <c r="J90" s="73">
        <f t="shared" si="35"/>
        <v>0</v>
      </c>
      <c r="K90" s="75">
        <f t="shared" si="35"/>
        <v>0</v>
      </c>
    </row>
    <row r="91" spans="1:11" ht="12.75" x14ac:dyDescent="0.2">
      <c r="A91" s="76">
        <v>2</v>
      </c>
      <c r="B91" s="77">
        <v>2</v>
      </c>
      <c r="C91" s="77">
        <v>3</v>
      </c>
      <c r="D91" s="77">
        <v>2</v>
      </c>
      <c r="E91" s="77" t="s">
        <v>28</v>
      </c>
      <c r="F91" s="83" t="s">
        <v>91</v>
      </c>
      <c r="G91" s="79"/>
      <c r="H91" s="79"/>
      <c r="I91" s="79"/>
      <c r="J91" s="87">
        <f>SUBTOTAL(9,G91:I91)</f>
        <v>0</v>
      </c>
      <c r="K91" s="90">
        <f t="shared" si="22"/>
        <v>0</v>
      </c>
    </row>
    <row r="92" spans="1:11" ht="12.75" x14ac:dyDescent="0.2">
      <c r="A92" s="63">
        <v>2</v>
      </c>
      <c r="B92" s="64">
        <v>2</v>
      </c>
      <c r="C92" s="64">
        <v>4</v>
      </c>
      <c r="D92" s="64"/>
      <c r="E92" s="64"/>
      <c r="F92" s="65" t="s">
        <v>92</v>
      </c>
      <c r="G92" s="66">
        <f>+G93+G95+G97</f>
        <v>0</v>
      </c>
      <c r="H92" s="66">
        <f>+H93+H95+H97</f>
        <v>0</v>
      </c>
      <c r="I92" s="66">
        <f t="shared" ref="I92:K92" si="36">+I93+I95+I97</f>
        <v>0</v>
      </c>
      <c r="J92" s="66">
        <f>+J93+J95+J97</f>
        <v>0</v>
      </c>
      <c r="K92" s="66">
        <f t="shared" si="36"/>
        <v>0</v>
      </c>
    </row>
    <row r="93" spans="1:11" ht="12.75" x14ac:dyDescent="0.2">
      <c r="A93" s="70">
        <v>2</v>
      </c>
      <c r="B93" s="71">
        <v>2</v>
      </c>
      <c r="C93" s="71">
        <v>4</v>
      </c>
      <c r="D93" s="71">
        <v>1</v>
      </c>
      <c r="E93" s="71"/>
      <c r="F93" s="89" t="s">
        <v>93</v>
      </c>
      <c r="G93" s="73">
        <f>G94</f>
        <v>0</v>
      </c>
      <c r="H93" s="73">
        <f t="shared" ref="H93:K93" si="37">H94</f>
        <v>0</v>
      </c>
      <c r="I93" s="73">
        <f t="shared" si="37"/>
        <v>0</v>
      </c>
      <c r="J93" s="73">
        <f t="shared" si="37"/>
        <v>0</v>
      </c>
      <c r="K93" s="75">
        <f t="shared" si="37"/>
        <v>0</v>
      </c>
    </row>
    <row r="94" spans="1:11" ht="12.75" x14ac:dyDescent="0.2">
      <c r="A94" s="76">
        <v>2</v>
      </c>
      <c r="B94" s="77">
        <v>2</v>
      </c>
      <c r="C94" s="77">
        <v>4</v>
      </c>
      <c r="D94" s="77">
        <v>1</v>
      </c>
      <c r="E94" s="77" t="s">
        <v>28</v>
      </c>
      <c r="F94" s="78" t="s">
        <v>93</v>
      </c>
      <c r="G94" s="79"/>
      <c r="H94" s="80"/>
      <c r="I94" s="80"/>
      <c r="J94" s="81">
        <f>SUBTOTAL(9,G94:I94)</f>
        <v>0</v>
      </c>
      <c r="K94" s="90">
        <f t="shared" si="22"/>
        <v>0</v>
      </c>
    </row>
    <row r="95" spans="1:11" ht="12.75" x14ac:dyDescent="0.2">
      <c r="A95" s="70">
        <v>2</v>
      </c>
      <c r="B95" s="71">
        <v>2</v>
      </c>
      <c r="C95" s="71">
        <v>4</v>
      </c>
      <c r="D95" s="71">
        <v>2</v>
      </c>
      <c r="E95" s="71"/>
      <c r="F95" s="89" t="s">
        <v>94</v>
      </c>
      <c r="G95" s="73">
        <f>G96</f>
        <v>0</v>
      </c>
      <c r="H95" s="73">
        <f t="shared" ref="H95:K95" si="38">H96</f>
        <v>0</v>
      </c>
      <c r="I95" s="73">
        <f t="shared" si="38"/>
        <v>0</v>
      </c>
      <c r="J95" s="73">
        <f t="shared" si="38"/>
        <v>0</v>
      </c>
      <c r="K95" s="75">
        <f t="shared" si="38"/>
        <v>0</v>
      </c>
    </row>
    <row r="96" spans="1:11" ht="12.75" x14ac:dyDescent="0.2">
      <c r="A96" s="76">
        <v>2</v>
      </c>
      <c r="B96" s="77">
        <v>2</v>
      </c>
      <c r="C96" s="77">
        <v>4</v>
      </c>
      <c r="D96" s="77">
        <v>2</v>
      </c>
      <c r="E96" s="77" t="s">
        <v>28</v>
      </c>
      <c r="F96" s="83" t="s">
        <v>94</v>
      </c>
      <c r="G96" s="79"/>
      <c r="H96" s="80"/>
      <c r="I96" s="80"/>
      <c r="J96" s="81">
        <f>SUBTOTAL(9,G96:I96)</f>
        <v>0</v>
      </c>
      <c r="K96" s="90">
        <f t="shared" si="22"/>
        <v>0</v>
      </c>
    </row>
    <row r="97" spans="1:11" ht="12.75" x14ac:dyDescent="0.2">
      <c r="A97" s="70">
        <v>2</v>
      </c>
      <c r="B97" s="71">
        <v>2</v>
      </c>
      <c r="C97" s="71">
        <v>4</v>
      </c>
      <c r="D97" s="71">
        <v>4</v>
      </c>
      <c r="E97" s="71"/>
      <c r="F97" s="89" t="s">
        <v>95</v>
      </c>
      <c r="G97" s="73">
        <f>G98</f>
        <v>0</v>
      </c>
      <c r="H97" s="73">
        <f t="shared" ref="H97:K97" si="39">H98</f>
        <v>0</v>
      </c>
      <c r="I97" s="73">
        <f t="shared" si="39"/>
        <v>0</v>
      </c>
      <c r="J97" s="73">
        <f t="shared" si="39"/>
        <v>0</v>
      </c>
      <c r="K97" s="75">
        <f t="shared" si="39"/>
        <v>0</v>
      </c>
    </row>
    <row r="98" spans="1:11" ht="12.75" x14ac:dyDescent="0.2">
      <c r="A98" s="76">
        <v>2</v>
      </c>
      <c r="B98" s="77">
        <v>2</v>
      </c>
      <c r="C98" s="77">
        <v>4</v>
      </c>
      <c r="D98" s="77">
        <v>4</v>
      </c>
      <c r="E98" s="77" t="s">
        <v>28</v>
      </c>
      <c r="F98" s="83" t="s">
        <v>95</v>
      </c>
      <c r="G98" s="79"/>
      <c r="H98" s="80"/>
      <c r="I98" s="80"/>
      <c r="J98" s="81">
        <f>SUBTOTAL(9,G98:I98)</f>
        <v>0</v>
      </c>
      <c r="K98" s="75">
        <f t="shared" si="22"/>
        <v>0</v>
      </c>
    </row>
    <row r="99" spans="1:11" ht="12.75" x14ac:dyDescent="0.2">
      <c r="A99" s="63">
        <v>2</v>
      </c>
      <c r="B99" s="64">
        <v>2</v>
      </c>
      <c r="C99" s="64">
        <v>5</v>
      </c>
      <c r="D99" s="64"/>
      <c r="E99" s="64"/>
      <c r="F99" s="65" t="s">
        <v>96</v>
      </c>
      <c r="G99" s="66">
        <f>+G100+G102+G104+G110+G112+G114</f>
        <v>0</v>
      </c>
      <c r="H99" s="66">
        <f>+H100+H102+H104+H110+H112+H114</f>
        <v>0</v>
      </c>
      <c r="I99" s="66">
        <f t="shared" ref="I99:K99" si="40">+I100+I102+I104+I110+I112</f>
        <v>0</v>
      </c>
      <c r="J99" s="66">
        <f>+J100+J102+J104+J110+J112</f>
        <v>0</v>
      </c>
      <c r="K99" s="66">
        <f t="shared" si="40"/>
        <v>0</v>
      </c>
    </row>
    <row r="100" spans="1:11" ht="12.75" x14ac:dyDescent="0.2">
      <c r="A100" s="70">
        <v>2</v>
      </c>
      <c r="B100" s="71">
        <v>2</v>
      </c>
      <c r="C100" s="71">
        <v>5</v>
      </c>
      <c r="D100" s="71">
        <v>1</v>
      </c>
      <c r="E100" s="71"/>
      <c r="F100" s="89" t="s">
        <v>97</v>
      </c>
      <c r="G100" s="73">
        <f>G101</f>
        <v>0</v>
      </c>
      <c r="H100" s="73">
        <f t="shared" ref="H100:K100" si="41">H101</f>
        <v>0</v>
      </c>
      <c r="I100" s="73">
        <f t="shared" si="41"/>
        <v>0</v>
      </c>
      <c r="J100" s="73">
        <f t="shared" si="41"/>
        <v>0</v>
      </c>
      <c r="K100" s="75">
        <f t="shared" si="41"/>
        <v>0</v>
      </c>
    </row>
    <row r="101" spans="1:11" ht="12.75" x14ac:dyDescent="0.2">
      <c r="A101" s="76">
        <v>2</v>
      </c>
      <c r="B101" s="77">
        <v>2</v>
      </c>
      <c r="C101" s="77">
        <v>5</v>
      </c>
      <c r="D101" s="77">
        <v>1</v>
      </c>
      <c r="E101" s="77" t="s">
        <v>28</v>
      </c>
      <c r="F101" s="83" t="s">
        <v>97</v>
      </c>
      <c r="G101" s="79"/>
      <c r="H101" s="93"/>
      <c r="I101" s="93"/>
      <c r="J101" s="81">
        <f>SUBTOTAL(9,G101:I101)</f>
        <v>0</v>
      </c>
      <c r="K101" s="90">
        <f t="shared" si="22"/>
        <v>0</v>
      </c>
    </row>
    <row r="102" spans="1:11" ht="12.75" x14ac:dyDescent="0.2">
      <c r="A102" s="70">
        <v>2</v>
      </c>
      <c r="B102" s="71">
        <v>2</v>
      </c>
      <c r="C102" s="71">
        <v>5</v>
      </c>
      <c r="D102" s="71">
        <v>2</v>
      </c>
      <c r="E102" s="71"/>
      <c r="F102" s="72" t="s">
        <v>98</v>
      </c>
      <c r="G102" s="73">
        <f>G103</f>
        <v>0</v>
      </c>
      <c r="H102" s="73">
        <f t="shared" ref="H102:K102" si="42">H103</f>
        <v>0</v>
      </c>
      <c r="I102" s="73">
        <f t="shared" si="42"/>
        <v>0</v>
      </c>
      <c r="J102" s="73">
        <f t="shared" si="42"/>
        <v>0</v>
      </c>
      <c r="K102" s="75">
        <f t="shared" si="42"/>
        <v>0</v>
      </c>
    </row>
    <row r="103" spans="1:11" ht="12.75" x14ac:dyDescent="0.2">
      <c r="A103" s="76">
        <v>2</v>
      </c>
      <c r="B103" s="77">
        <v>2</v>
      </c>
      <c r="C103" s="77">
        <v>5</v>
      </c>
      <c r="D103" s="77">
        <v>2</v>
      </c>
      <c r="E103" s="77" t="s">
        <v>28</v>
      </c>
      <c r="F103" s="83" t="s">
        <v>98</v>
      </c>
      <c r="G103" s="79"/>
      <c r="H103" s="80"/>
      <c r="I103" s="80"/>
      <c r="J103" s="81">
        <f>SUBTOTAL(9,G103:I103)</f>
        <v>0</v>
      </c>
      <c r="K103" s="90">
        <f t="shared" si="22"/>
        <v>0</v>
      </c>
    </row>
    <row r="104" spans="1:11" ht="12.75" x14ac:dyDescent="0.2">
      <c r="A104" s="70">
        <v>2</v>
      </c>
      <c r="B104" s="71">
        <v>2</v>
      </c>
      <c r="C104" s="71">
        <v>5</v>
      </c>
      <c r="D104" s="71">
        <v>3</v>
      </c>
      <c r="E104" s="71"/>
      <c r="F104" s="72" t="s">
        <v>99</v>
      </c>
      <c r="G104" s="73">
        <f>SUM(G105:G109)</f>
        <v>0</v>
      </c>
      <c r="H104" s="73">
        <f t="shared" ref="H104:I104" si="43">SUM(H105:H109)</f>
        <v>0</v>
      </c>
      <c r="I104" s="73">
        <f t="shared" si="43"/>
        <v>0</v>
      </c>
      <c r="J104" s="73">
        <f>SUM(J105:J109)</f>
        <v>0</v>
      </c>
      <c r="K104" s="75">
        <f>SUM(K105:K109)</f>
        <v>0</v>
      </c>
    </row>
    <row r="105" spans="1:11" ht="12.75" x14ac:dyDescent="0.2">
      <c r="A105" s="76">
        <v>2</v>
      </c>
      <c r="B105" s="77">
        <v>2</v>
      </c>
      <c r="C105" s="77">
        <v>5</v>
      </c>
      <c r="D105" s="77">
        <v>3</v>
      </c>
      <c r="E105" s="77" t="s">
        <v>28</v>
      </c>
      <c r="F105" s="83" t="s">
        <v>100</v>
      </c>
      <c r="G105" s="79"/>
      <c r="H105" s="79"/>
      <c r="I105" s="79"/>
      <c r="J105" s="87">
        <f>SUBTOTAL(9,G105:I105)</f>
        <v>0</v>
      </c>
      <c r="K105" s="90">
        <f t="shared" si="22"/>
        <v>0</v>
      </c>
    </row>
    <row r="106" spans="1:11" ht="12.75" x14ac:dyDescent="0.2">
      <c r="A106" s="76">
        <v>2</v>
      </c>
      <c r="B106" s="77">
        <v>2</v>
      </c>
      <c r="C106" s="77">
        <v>5</v>
      </c>
      <c r="D106" s="77">
        <v>3</v>
      </c>
      <c r="E106" s="77" t="s">
        <v>30</v>
      </c>
      <c r="F106" s="83" t="s">
        <v>101</v>
      </c>
      <c r="G106" s="79"/>
      <c r="H106" s="79"/>
      <c r="I106" s="79"/>
      <c r="J106" s="87">
        <f t="shared" ref="J106:J111" si="44">SUBTOTAL(9,G106:I106)</f>
        <v>0</v>
      </c>
      <c r="K106" s="90">
        <f t="shared" si="22"/>
        <v>0</v>
      </c>
    </row>
    <row r="107" spans="1:11" ht="12.75" x14ac:dyDescent="0.2">
      <c r="A107" s="76">
        <v>2</v>
      </c>
      <c r="B107" s="77">
        <v>2</v>
      </c>
      <c r="C107" s="77">
        <v>5</v>
      </c>
      <c r="D107" s="77">
        <v>3</v>
      </c>
      <c r="E107" s="77" t="s">
        <v>37</v>
      </c>
      <c r="F107" s="83" t="s">
        <v>102</v>
      </c>
      <c r="G107" s="79"/>
      <c r="H107" s="79"/>
      <c r="I107" s="79"/>
      <c r="J107" s="87">
        <f t="shared" si="44"/>
        <v>0</v>
      </c>
      <c r="K107" s="90">
        <f t="shared" si="22"/>
        <v>0</v>
      </c>
    </row>
    <row r="108" spans="1:11" ht="12.75" x14ac:dyDescent="0.2">
      <c r="A108" s="76">
        <v>2</v>
      </c>
      <c r="B108" s="77">
        <v>2</v>
      </c>
      <c r="C108" s="77">
        <v>5</v>
      </c>
      <c r="D108" s="77">
        <v>3</v>
      </c>
      <c r="E108" s="77" t="s">
        <v>52</v>
      </c>
      <c r="F108" s="83" t="s">
        <v>103</v>
      </c>
      <c r="G108" s="79"/>
      <c r="H108" s="79"/>
      <c r="I108" s="79"/>
      <c r="J108" s="87">
        <f t="shared" si="44"/>
        <v>0</v>
      </c>
      <c r="K108" s="90">
        <f t="shared" si="22"/>
        <v>0</v>
      </c>
    </row>
    <row r="109" spans="1:11" ht="12.75" x14ac:dyDescent="0.2">
      <c r="A109" s="76">
        <v>2</v>
      </c>
      <c r="B109" s="77">
        <v>2</v>
      </c>
      <c r="C109" s="77">
        <v>5</v>
      </c>
      <c r="D109" s="77">
        <v>3</v>
      </c>
      <c r="E109" s="77" t="s">
        <v>32</v>
      </c>
      <c r="F109" s="83" t="s">
        <v>104</v>
      </c>
      <c r="G109" s="79"/>
      <c r="H109" s="79"/>
      <c r="I109" s="79"/>
      <c r="J109" s="87">
        <f t="shared" si="44"/>
        <v>0</v>
      </c>
      <c r="K109" s="90">
        <f t="shared" si="22"/>
        <v>0</v>
      </c>
    </row>
    <row r="110" spans="1:11" ht="12.75" x14ac:dyDescent="0.2">
      <c r="A110" s="70">
        <v>2</v>
      </c>
      <c r="B110" s="71">
        <v>2</v>
      </c>
      <c r="C110" s="71">
        <v>5</v>
      </c>
      <c r="D110" s="71">
        <v>4</v>
      </c>
      <c r="E110" s="71"/>
      <c r="F110" s="89" t="s">
        <v>105</v>
      </c>
      <c r="G110" s="73">
        <f>G111</f>
        <v>0</v>
      </c>
      <c r="H110" s="73">
        <f t="shared" ref="H110:K110" si="45">H111</f>
        <v>0</v>
      </c>
      <c r="I110" s="73">
        <f t="shared" si="45"/>
        <v>0</v>
      </c>
      <c r="J110" s="73">
        <f t="shared" si="45"/>
        <v>0</v>
      </c>
      <c r="K110" s="75">
        <f t="shared" si="45"/>
        <v>0</v>
      </c>
    </row>
    <row r="111" spans="1:11" ht="12.75" x14ac:dyDescent="0.2">
      <c r="A111" s="76">
        <v>2</v>
      </c>
      <c r="B111" s="77">
        <v>2</v>
      </c>
      <c r="C111" s="77">
        <v>5</v>
      </c>
      <c r="D111" s="77">
        <v>4</v>
      </c>
      <c r="E111" s="77" t="s">
        <v>28</v>
      </c>
      <c r="F111" s="83" t="s">
        <v>105</v>
      </c>
      <c r="G111" s="79"/>
      <c r="H111" s="79"/>
      <c r="I111" s="79"/>
      <c r="J111" s="87">
        <f t="shared" si="44"/>
        <v>0</v>
      </c>
      <c r="K111" s="90">
        <f t="shared" si="22"/>
        <v>0</v>
      </c>
    </row>
    <row r="112" spans="1:11" ht="12.75" x14ac:dyDescent="0.2">
      <c r="A112" s="70">
        <v>2</v>
      </c>
      <c r="B112" s="71">
        <v>2</v>
      </c>
      <c r="C112" s="71">
        <v>5</v>
      </c>
      <c r="D112" s="71">
        <v>8</v>
      </c>
      <c r="E112" s="71"/>
      <c r="F112" s="72" t="s">
        <v>106</v>
      </c>
      <c r="G112" s="73">
        <f>G113</f>
        <v>0</v>
      </c>
      <c r="H112" s="74">
        <f>H113</f>
        <v>0</v>
      </c>
      <c r="I112" s="74">
        <f>I113</f>
        <v>0</v>
      </c>
      <c r="J112" s="74">
        <f>J113</f>
        <v>0</v>
      </c>
      <c r="K112" s="90">
        <f t="shared" si="22"/>
        <v>0</v>
      </c>
    </row>
    <row r="113" spans="1:11" ht="12.75" x14ac:dyDescent="0.2">
      <c r="A113" s="76">
        <v>2</v>
      </c>
      <c r="B113" s="77">
        <v>2</v>
      </c>
      <c r="C113" s="77">
        <v>5</v>
      </c>
      <c r="D113" s="77">
        <v>8</v>
      </c>
      <c r="E113" s="77" t="s">
        <v>28</v>
      </c>
      <c r="F113" s="83" t="s">
        <v>106</v>
      </c>
      <c r="G113" s="79"/>
      <c r="H113" s="80"/>
      <c r="I113" s="80"/>
      <c r="J113" s="81">
        <f>SUBTOTAL(9,G113:I113)</f>
        <v>0</v>
      </c>
      <c r="K113" s="90">
        <f t="shared" si="22"/>
        <v>0</v>
      </c>
    </row>
    <row r="114" spans="1:11" ht="12.75" x14ac:dyDescent="0.2">
      <c r="A114" s="70">
        <v>2</v>
      </c>
      <c r="B114" s="71">
        <v>2</v>
      </c>
      <c r="C114" s="71">
        <v>5</v>
      </c>
      <c r="D114" s="71">
        <v>9</v>
      </c>
      <c r="E114" s="71"/>
      <c r="F114" s="72" t="s">
        <v>107</v>
      </c>
      <c r="G114" s="94">
        <f>+G115</f>
        <v>0</v>
      </c>
      <c r="H114" s="94">
        <f t="shared" ref="H114:K114" si="46">+H115</f>
        <v>0</v>
      </c>
      <c r="I114" s="94">
        <f t="shared" si="46"/>
        <v>0</v>
      </c>
      <c r="J114" s="94">
        <f t="shared" si="46"/>
        <v>0</v>
      </c>
      <c r="K114" s="75">
        <f t="shared" si="46"/>
        <v>0</v>
      </c>
    </row>
    <row r="115" spans="1:11" ht="12.75" x14ac:dyDescent="0.2">
      <c r="A115" s="76">
        <v>2</v>
      </c>
      <c r="B115" s="77">
        <v>2</v>
      </c>
      <c r="C115" s="77">
        <v>5</v>
      </c>
      <c r="D115" s="77">
        <v>9</v>
      </c>
      <c r="E115" s="77" t="s">
        <v>28</v>
      </c>
      <c r="F115" s="83" t="s">
        <v>108</v>
      </c>
      <c r="G115" s="79"/>
      <c r="H115" s="80"/>
      <c r="I115" s="80"/>
      <c r="J115" s="81">
        <f>SUBTOTAL(9,G115:I115)</f>
        <v>0</v>
      </c>
      <c r="K115" s="90">
        <f t="shared" si="22"/>
        <v>0</v>
      </c>
    </row>
    <row r="116" spans="1:11" ht="12.75" x14ac:dyDescent="0.2">
      <c r="A116" s="63">
        <v>2</v>
      </c>
      <c r="B116" s="64">
        <v>2</v>
      </c>
      <c r="C116" s="64">
        <v>6</v>
      </c>
      <c r="D116" s="64"/>
      <c r="E116" s="64"/>
      <c r="F116" s="65" t="s">
        <v>109</v>
      </c>
      <c r="G116" s="66">
        <f>+G117+G119+G121+G123</f>
        <v>0</v>
      </c>
      <c r="H116" s="67">
        <f>+H117+H119+H121+H123</f>
        <v>126053.42</v>
      </c>
      <c r="I116" s="67">
        <f>+I117+I119+I121+I123</f>
        <v>0</v>
      </c>
      <c r="J116" s="67">
        <f>+J117+J119+J121+J123</f>
        <v>126053.42</v>
      </c>
      <c r="K116" s="67">
        <f>+K117+K119+K121+K123</f>
        <v>1.8316496243359796E-2</v>
      </c>
    </row>
    <row r="117" spans="1:11" ht="12.75" x14ac:dyDescent="0.2">
      <c r="A117" s="70">
        <v>2</v>
      </c>
      <c r="B117" s="71">
        <v>2</v>
      </c>
      <c r="C117" s="71">
        <v>6</v>
      </c>
      <c r="D117" s="71">
        <v>1</v>
      </c>
      <c r="E117" s="71"/>
      <c r="F117" s="89" t="s">
        <v>110</v>
      </c>
      <c r="G117" s="73">
        <f>G118</f>
        <v>0</v>
      </c>
      <c r="H117" s="73">
        <f t="shared" ref="H117:K117" si="47">H118</f>
        <v>0</v>
      </c>
      <c r="I117" s="73">
        <f t="shared" si="47"/>
        <v>0</v>
      </c>
      <c r="J117" s="73">
        <f t="shared" si="47"/>
        <v>0</v>
      </c>
      <c r="K117" s="75">
        <f t="shared" si="47"/>
        <v>0</v>
      </c>
    </row>
    <row r="118" spans="1:11" ht="12.75" x14ac:dyDescent="0.2">
      <c r="A118" s="76">
        <v>2</v>
      </c>
      <c r="B118" s="77">
        <v>2</v>
      </c>
      <c r="C118" s="77">
        <v>6</v>
      </c>
      <c r="D118" s="77">
        <v>1</v>
      </c>
      <c r="E118" s="77" t="s">
        <v>28</v>
      </c>
      <c r="F118" s="83" t="s">
        <v>110</v>
      </c>
      <c r="G118" s="79"/>
      <c r="H118" s="80"/>
      <c r="I118" s="80"/>
      <c r="J118" s="81">
        <f>SUBTOTAL(9,G118:I118)</f>
        <v>0</v>
      </c>
      <c r="K118" s="90">
        <f t="shared" si="22"/>
        <v>0</v>
      </c>
    </row>
    <row r="119" spans="1:11" ht="12.75" x14ac:dyDescent="0.2">
      <c r="A119" s="70">
        <v>2</v>
      </c>
      <c r="B119" s="71">
        <v>2</v>
      </c>
      <c r="C119" s="71">
        <v>6</v>
      </c>
      <c r="D119" s="71">
        <v>2</v>
      </c>
      <c r="E119" s="71"/>
      <c r="F119" s="89" t="s">
        <v>111</v>
      </c>
      <c r="G119" s="73">
        <f>G120</f>
        <v>0</v>
      </c>
      <c r="H119" s="73">
        <f t="shared" ref="H119:K119" si="48">H120</f>
        <v>126053.42</v>
      </c>
      <c r="I119" s="73">
        <f t="shared" si="48"/>
        <v>0</v>
      </c>
      <c r="J119" s="73">
        <f t="shared" si="48"/>
        <v>126053.42</v>
      </c>
      <c r="K119" s="75">
        <f t="shared" si="48"/>
        <v>1.8316496243359796E-2</v>
      </c>
    </row>
    <row r="120" spans="1:11" ht="12.75" x14ac:dyDescent="0.2">
      <c r="A120" s="76">
        <v>2</v>
      </c>
      <c r="B120" s="77">
        <v>2</v>
      </c>
      <c r="C120" s="77">
        <v>6</v>
      </c>
      <c r="D120" s="77">
        <v>2</v>
      </c>
      <c r="E120" s="77" t="s">
        <v>28</v>
      </c>
      <c r="F120" s="83" t="s">
        <v>111</v>
      </c>
      <c r="G120" s="79"/>
      <c r="H120" s="95">
        <v>126053.42</v>
      </c>
      <c r="I120" s="80"/>
      <c r="J120" s="81">
        <f>SUBTOTAL(9,G120:I120)</f>
        <v>126053.42</v>
      </c>
      <c r="K120" s="90">
        <f t="shared" si="22"/>
        <v>1.8316496243359796E-2</v>
      </c>
    </row>
    <row r="121" spans="1:11" ht="12.75" x14ac:dyDescent="0.2">
      <c r="A121" s="70">
        <v>2</v>
      </c>
      <c r="B121" s="71">
        <v>2</v>
      </c>
      <c r="C121" s="71">
        <v>6</v>
      </c>
      <c r="D121" s="71">
        <v>3</v>
      </c>
      <c r="E121" s="71"/>
      <c r="F121" s="89" t="s">
        <v>112</v>
      </c>
      <c r="G121" s="73">
        <f>G122</f>
        <v>0</v>
      </c>
      <c r="H121" s="73">
        <f t="shared" ref="H121:K121" si="49">H122</f>
        <v>0</v>
      </c>
      <c r="I121" s="73">
        <f t="shared" si="49"/>
        <v>0</v>
      </c>
      <c r="J121" s="73">
        <f t="shared" si="49"/>
        <v>0</v>
      </c>
      <c r="K121" s="75">
        <f t="shared" si="49"/>
        <v>0</v>
      </c>
    </row>
    <row r="122" spans="1:11" ht="12.75" x14ac:dyDescent="0.2">
      <c r="A122" s="76">
        <v>2</v>
      </c>
      <c r="B122" s="77">
        <v>2</v>
      </c>
      <c r="C122" s="77">
        <v>6</v>
      </c>
      <c r="D122" s="77">
        <v>3</v>
      </c>
      <c r="E122" s="77" t="s">
        <v>28</v>
      </c>
      <c r="F122" s="83" t="s">
        <v>112</v>
      </c>
      <c r="G122" s="79"/>
      <c r="H122" s="80"/>
      <c r="I122" s="80"/>
      <c r="J122" s="81">
        <f>SUBTOTAL(9,G122:I122)</f>
        <v>0</v>
      </c>
      <c r="K122" s="90">
        <f t="shared" si="22"/>
        <v>0</v>
      </c>
    </row>
    <row r="123" spans="1:11" ht="12.75" x14ac:dyDescent="0.2">
      <c r="A123" s="70">
        <v>2</v>
      </c>
      <c r="B123" s="71">
        <v>2</v>
      </c>
      <c r="C123" s="71">
        <v>6</v>
      </c>
      <c r="D123" s="71">
        <v>9</v>
      </c>
      <c r="E123" s="71"/>
      <c r="F123" s="72" t="s">
        <v>113</v>
      </c>
      <c r="G123" s="94">
        <f>+G124</f>
        <v>0</v>
      </c>
      <c r="H123" s="94">
        <f t="shared" ref="H123:K123" si="50">+H124</f>
        <v>0</v>
      </c>
      <c r="I123" s="94">
        <f t="shared" si="50"/>
        <v>0</v>
      </c>
      <c r="J123" s="94">
        <f t="shared" si="50"/>
        <v>0</v>
      </c>
      <c r="K123" s="75">
        <f t="shared" si="50"/>
        <v>0</v>
      </c>
    </row>
    <row r="124" spans="1:11" ht="12.75" x14ac:dyDescent="0.2">
      <c r="A124" s="76">
        <v>2</v>
      </c>
      <c r="B124" s="77">
        <v>2</v>
      </c>
      <c r="C124" s="77">
        <v>6</v>
      </c>
      <c r="D124" s="77">
        <v>9</v>
      </c>
      <c r="E124" s="77" t="s">
        <v>28</v>
      </c>
      <c r="F124" s="83" t="s">
        <v>113</v>
      </c>
      <c r="G124" s="79"/>
      <c r="H124" s="80"/>
      <c r="I124" s="80"/>
      <c r="J124" s="81">
        <f>SUBTOTAL(9,G124:I124)</f>
        <v>0</v>
      </c>
      <c r="K124" s="90">
        <f t="shared" si="22"/>
        <v>0</v>
      </c>
    </row>
    <row r="125" spans="1:11" ht="12.75" x14ac:dyDescent="0.2">
      <c r="A125" s="63">
        <v>2</v>
      </c>
      <c r="B125" s="64">
        <v>2</v>
      </c>
      <c r="C125" s="64">
        <v>7</v>
      </c>
      <c r="D125" s="64"/>
      <c r="E125" s="64"/>
      <c r="F125" s="65" t="s">
        <v>114</v>
      </c>
      <c r="G125" s="66">
        <f>+G126+G131+G141</f>
        <v>1447773.6</v>
      </c>
      <c r="H125" s="66">
        <f>+H126+H131+H141</f>
        <v>5962560.4000000004</v>
      </c>
      <c r="I125" s="66">
        <f t="shared" ref="I125:K125" si="51">+I126+I131+I141</f>
        <v>0</v>
      </c>
      <c r="J125" s="66">
        <f>+J126+J131+J141</f>
        <v>7410334</v>
      </c>
      <c r="K125" s="66">
        <f t="shared" si="51"/>
        <v>1.0767764561488402</v>
      </c>
    </row>
    <row r="126" spans="1:11" ht="12.75" x14ac:dyDescent="0.2">
      <c r="A126" s="70">
        <v>2</v>
      </c>
      <c r="B126" s="71">
        <v>2</v>
      </c>
      <c r="C126" s="71">
        <v>7</v>
      </c>
      <c r="D126" s="71">
        <v>1</v>
      </c>
      <c r="E126" s="71"/>
      <c r="F126" s="72" t="s">
        <v>115</v>
      </c>
      <c r="G126" s="73">
        <f>SUM(G127:G130)</f>
        <v>0</v>
      </c>
      <c r="H126" s="73">
        <f t="shared" ref="H126:K126" si="52">SUM(H127:H130)</f>
        <v>400000</v>
      </c>
      <c r="I126" s="73">
        <f t="shared" si="52"/>
        <v>0</v>
      </c>
      <c r="J126" s="73">
        <f>SUM(J127:J130)</f>
        <v>400000</v>
      </c>
      <c r="K126" s="75">
        <f t="shared" si="52"/>
        <v>5.8122964829862747E-2</v>
      </c>
    </row>
    <row r="127" spans="1:11" ht="12.75" x14ac:dyDescent="0.2">
      <c r="A127" s="76">
        <v>2</v>
      </c>
      <c r="B127" s="77">
        <v>2</v>
      </c>
      <c r="C127" s="77">
        <v>7</v>
      </c>
      <c r="D127" s="77">
        <v>1</v>
      </c>
      <c r="E127" s="77" t="s">
        <v>28</v>
      </c>
      <c r="F127" s="83" t="s">
        <v>116</v>
      </c>
      <c r="G127" s="79"/>
      <c r="H127" s="79"/>
      <c r="I127" s="79"/>
      <c r="J127" s="81">
        <f>SUBTOTAL(9,G127:I127)</f>
        <v>0</v>
      </c>
      <c r="K127" s="90">
        <f t="shared" si="22"/>
        <v>0</v>
      </c>
    </row>
    <row r="128" spans="1:11" ht="12.75" x14ac:dyDescent="0.2">
      <c r="A128" s="76">
        <v>2</v>
      </c>
      <c r="B128" s="77">
        <v>2</v>
      </c>
      <c r="C128" s="77">
        <v>7</v>
      </c>
      <c r="D128" s="77">
        <v>1</v>
      </c>
      <c r="E128" s="77" t="s">
        <v>34</v>
      </c>
      <c r="F128" s="83" t="s">
        <v>117</v>
      </c>
      <c r="G128" s="79"/>
      <c r="H128" s="80">
        <v>150000</v>
      </c>
      <c r="I128" s="79"/>
      <c r="J128" s="81">
        <f t="shared" ref="J128:J130" si="53">SUBTOTAL(9,G128:I128)</f>
        <v>150000</v>
      </c>
      <c r="K128" s="90">
        <f t="shared" si="22"/>
        <v>2.1796111811198532E-2</v>
      </c>
    </row>
    <row r="129" spans="1:11" ht="12.75" x14ac:dyDescent="0.2">
      <c r="A129" s="76">
        <v>2</v>
      </c>
      <c r="B129" s="77">
        <v>2</v>
      </c>
      <c r="C129" s="77">
        <v>7</v>
      </c>
      <c r="D129" s="77">
        <v>1</v>
      </c>
      <c r="E129" s="77" t="s">
        <v>61</v>
      </c>
      <c r="F129" s="83" t="s">
        <v>118</v>
      </c>
      <c r="G129" s="79"/>
      <c r="H129" s="80">
        <v>250000</v>
      </c>
      <c r="I129" s="79"/>
      <c r="J129" s="81">
        <f t="shared" si="53"/>
        <v>250000</v>
      </c>
      <c r="K129" s="90">
        <f t="shared" si="22"/>
        <v>3.6326853018664215E-2</v>
      </c>
    </row>
    <row r="130" spans="1:11" ht="22.5" x14ac:dyDescent="0.2">
      <c r="A130" s="76">
        <v>2</v>
      </c>
      <c r="B130" s="77">
        <v>2</v>
      </c>
      <c r="C130" s="77">
        <v>7</v>
      </c>
      <c r="D130" s="77">
        <v>1</v>
      </c>
      <c r="E130" s="77" t="s">
        <v>119</v>
      </c>
      <c r="F130" s="83" t="s">
        <v>120</v>
      </c>
      <c r="G130" s="79"/>
      <c r="H130" s="79"/>
      <c r="I130" s="79"/>
      <c r="J130" s="81">
        <f t="shared" si="53"/>
        <v>0</v>
      </c>
      <c r="K130" s="90">
        <f t="shared" ref="K130:K193" si="54">IFERROR(J130/$J$18*100,"0.00")</f>
        <v>0</v>
      </c>
    </row>
    <row r="131" spans="1:11" ht="12.75" x14ac:dyDescent="0.2">
      <c r="A131" s="70">
        <v>2</v>
      </c>
      <c r="B131" s="71">
        <v>2</v>
      </c>
      <c r="C131" s="71">
        <v>7</v>
      </c>
      <c r="D131" s="71">
        <v>2</v>
      </c>
      <c r="E131" s="71"/>
      <c r="F131" s="89" t="s">
        <v>121</v>
      </c>
      <c r="G131" s="73">
        <f>SUM(G132:G140)</f>
        <v>1447773.6</v>
      </c>
      <c r="H131" s="73">
        <f t="shared" ref="H131:K131" si="55">SUM(H132:H140)</f>
        <v>5562560.4000000004</v>
      </c>
      <c r="I131" s="73">
        <f t="shared" si="55"/>
        <v>0</v>
      </c>
      <c r="J131" s="73">
        <f>SUM(J132:J140)</f>
        <v>7010334</v>
      </c>
      <c r="K131" s="75">
        <f t="shared" si="55"/>
        <v>1.0186534913189775</v>
      </c>
    </row>
    <row r="132" spans="1:11" ht="12.75" x14ac:dyDescent="0.2">
      <c r="A132" s="76">
        <v>2</v>
      </c>
      <c r="B132" s="77">
        <v>2</v>
      </c>
      <c r="C132" s="77">
        <v>7</v>
      </c>
      <c r="D132" s="77">
        <v>2</v>
      </c>
      <c r="E132" s="77" t="s">
        <v>28</v>
      </c>
      <c r="F132" s="83" t="s">
        <v>122</v>
      </c>
      <c r="G132" s="79"/>
      <c r="H132" s="80">
        <v>163100</v>
      </c>
      <c r="I132" s="79"/>
      <c r="J132" s="81">
        <f>SUBTOTAL(9,G132:I132)</f>
        <v>163100</v>
      </c>
      <c r="K132" s="90">
        <f t="shared" si="54"/>
        <v>2.3699638909376534E-2</v>
      </c>
    </row>
    <row r="133" spans="1:11" ht="12.75" x14ac:dyDescent="0.2">
      <c r="A133" s="76">
        <v>2</v>
      </c>
      <c r="B133" s="77">
        <v>2</v>
      </c>
      <c r="C133" s="77">
        <v>7</v>
      </c>
      <c r="D133" s="77">
        <v>2</v>
      </c>
      <c r="E133" s="77" t="s">
        <v>30</v>
      </c>
      <c r="F133" s="83" t="s">
        <v>123</v>
      </c>
      <c r="G133" s="79"/>
      <c r="H133" s="79"/>
      <c r="I133" s="79"/>
      <c r="J133" s="81">
        <f t="shared" ref="J133:J142" si="56">SUBTOTAL(9,G133:I133)</f>
        <v>0</v>
      </c>
      <c r="K133" s="90">
        <f t="shared" si="54"/>
        <v>0</v>
      </c>
    </row>
    <row r="134" spans="1:11" ht="22.5" x14ac:dyDescent="0.2">
      <c r="A134" s="76">
        <v>2</v>
      </c>
      <c r="B134" s="77">
        <v>2</v>
      </c>
      <c r="C134" s="77">
        <v>7</v>
      </c>
      <c r="D134" s="77">
        <v>2</v>
      </c>
      <c r="E134" s="77" t="s">
        <v>37</v>
      </c>
      <c r="F134" s="83" t="s">
        <v>124</v>
      </c>
      <c r="G134" s="79"/>
      <c r="H134" s="79"/>
      <c r="I134" s="79"/>
      <c r="J134" s="81">
        <f t="shared" si="56"/>
        <v>0</v>
      </c>
      <c r="K134" s="90">
        <f t="shared" si="54"/>
        <v>0</v>
      </c>
    </row>
    <row r="135" spans="1:11" ht="12.75" x14ac:dyDescent="0.2">
      <c r="A135" s="76">
        <v>2</v>
      </c>
      <c r="B135" s="77">
        <v>2</v>
      </c>
      <c r="C135" s="77">
        <v>7</v>
      </c>
      <c r="D135" s="77">
        <v>2</v>
      </c>
      <c r="E135" s="77" t="s">
        <v>52</v>
      </c>
      <c r="F135" s="83" t="s">
        <v>125</v>
      </c>
      <c r="G135" s="79">
        <v>907773.60000000009</v>
      </c>
      <c r="H135" s="79">
        <v>1361660.4</v>
      </c>
      <c r="I135" s="79"/>
      <c r="J135" s="81">
        <f t="shared" si="56"/>
        <v>2269434</v>
      </c>
      <c r="K135" s="90">
        <f t="shared" si="54"/>
        <v>0.32976558141423684</v>
      </c>
    </row>
    <row r="136" spans="1:11" ht="12.75" x14ac:dyDescent="0.2">
      <c r="A136" s="76">
        <v>2</v>
      </c>
      <c r="B136" s="77">
        <v>2</v>
      </c>
      <c r="C136" s="77">
        <v>7</v>
      </c>
      <c r="D136" s="77">
        <v>2</v>
      </c>
      <c r="E136" s="77" t="s">
        <v>32</v>
      </c>
      <c r="F136" s="83" t="s">
        <v>126</v>
      </c>
      <c r="G136" s="79"/>
      <c r="H136" s="79"/>
      <c r="I136" s="79"/>
      <c r="J136" s="81">
        <f t="shared" si="56"/>
        <v>0</v>
      </c>
      <c r="K136" s="90">
        <f t="shared" si="54"/>
        <v>0</v>
      </c>
    </row>
    <row r="137" spans="1:11" ht="12.75" x14ac:dyDescent="0.2">
      <c r="A137" s="76">
        <v>2</v>
      </c>
      <c r="B137" s="77">
        <v>2</v>
      </c>
      <c r="C137" s="77">
        <v>7</v>
      </c>
      <c r="D137" s="77">
        <v>2</v>
      </c>
      <c r="E137" s="77" t="s">
        <v>34</v>
      </c>
      <c r="F137" s="78" t="s">
        <v>127</v>
      </c>
      <c r="G137" s="80">
        <v>540000</v>
      </c>
      <c r="H137" s="79"/>
      <c r="I137" s="79"/>
      <c r="J137" s="81">
        <f t="shared" si="56"/>
        <v>540000</v>
      </c>
      <c r="K137" s="90">
        <f t="shared" si="54"/>
        <v>7.8466002520314715E-2</v>
      </c>
    </row>
    <row r="138" spans="1:11" ht="12.75" x14ac:dyDescent="0.2">
      <c r="A138" s="76">
        <v>2</v>
      </c>
      <c r="B138" s="77">
        <v>2</v>
      </c>
      <c r="C138" s="77">
        <v>7</v>
      </c>
      <c r="D138" s="77">
        <v>2</v>
      </c>
      <c r="E138" s="77" t="s">
        <v>61</v>
      </c>
      <c r="F138" s="78" t="s">
        <v>128</v>
      </c>
      <c r="G138" s="79"/>
      <c r="H138" s="79"/>
      <c r="I138" s="79"/>
      <c r="J138" s="81">
        <f t="shared" si="56"/>
        <v>0</v>
      </c>
      <c r="K138" s="90">
        <f t="shared" si="54"/>
        <v>0</v>
      </c>
    </row>
    <row r="139" spans="1:11" ht="12.75" x14ac:dyDescent="0.2">
      <c r="A139" s="76">
        <v>2</v>
      </c>
      <c r="B139" s="77">
        <v>2</v>
      </c>
      <c r="C139" s="77">
        <v>7</v>
      </c>
      <c r="D139" s="77">
        <v>2</v>
      </c>
      <c r="E139" s="77" t="s">
        <v>41</v>
      </c>
      <c r="F139" s="78" t="s">
        <v>129</v>
      </c>
      <c r="G139" s="79"/>
      <c r="H139" s="80">
        <v>4037800</v>
      </c>
      <c r="I139" s="79"/>
      <c r="J139" s="81">
        <f t="shared" si="56"/>
        <v>4037800</v>
      </c>
      <c r="K139" s="90">
        <f t="shared" si="54"/>
        <v>0.58672226847504949</v>
      </c>
    </row>
    <row r="140" spans="1:11" ht="22.5" x14ac:dyDescent="0.2">
      <c r="A140" s="76">
        <v>2</v>
      </c>
      <c r="B140" s="77">
        <v>2</v>
      </c>
      <c r="C140" s="77">
        <v>7</v>
      </c>
      <c r="D140" s="77">
        <v>2</v>
      </c>
      <c r="E140" s="77" t="s">
        <v>119</v>
      </c>
      <c r="F140" s="78" t="s">
        <v>130</v>
      </c>
      <c r="G140" s="79"/>
      <c r="H140" s="79"/>
      <c r="I140" s="79"/>
      <c r="J140" s="81">
        <f t="shared" si="56"/>
        <v>0</v>
      </c>
      <c r="K140" s="90">
        <f t="shared" si="54"/>
        <v>0</v>
      </c>
    </row>
    <row r="141" spans="1:11" ht="12.75" x14ac:dyDescent="0.2">
      <c r="A141" s="70">
        <v>2</v>
      </c>
      <c r="B141" s="71">
        <v>2</v>
      </c>
      <c r="C141" s="71">
        <v>7</v>
      </c>
      <c r="D141" s="71">
        <v>3</v>
      </c>
      <c r="E141" s="71"/>
      <c r="F141" s="89" t="s">
        <v>131</v>
      </c>
      <c r="G141" s="73">
        <f>G142</f>
        <v>0</v>
      </c>
      <c r="H141" s="73">
        <f t="shared" ref="H141:K141" si="57">H142</f>
        <v>0</v>
      </c>
      <c r="I141" s="73">
        <f t="shared" si="57"/>
        <v>0</v>
      </c>
      <c r="J141" s="73">
        <f>J142</f>
        <v>0</v>
      </c>
      <c r="K141" s="75">
        <f t="shared" si="57"/>
        <v>0</v>
      </c>
    </row>
    <row r="142" spans="1:11" ht="12.75" x14ac:dyDescent="0.2">
      <c r="A142" s="76">
        <v>2</v>
      </c>
      <c r="B142" s="77">
        <v>2</v>
      </c>
      <c r="C142" s="77">
        <v>7</v>
      </c>
      <c r="D142" s="77">
        <v>3</v>
      </c>
      <c r="E142" s="77" t="s">
        <v>28</v>
      </c>
      <c r="F142" s="78" t="s">
        <v>131</v>
      </c>
      <c r="G142" s="79"/>
      <c r="H142" s="79"/>
      <c r="I142" s="79"/>
      <c r="J142" s="81">
        <f t="shared" si="56"/>
        <v>0</v>
      </c>
      <c r="K142" s="90">
        <f t="shared" si="54"/>
        <v>0</v>
      </c>
    </row>
    <row r="143" spans="1:11" ht="12.75" x14ac:dyDescent="0.2">
      <c r="A143" s="63">
        <v>2</v>
      </c>
      <c r="B143" s="64">
        <v>2</v>
      </c>
      <c r="C143" s="64">
        <v>8</v>
      </c>
      <c r="D143" s="64"/>
      <c r="E143" s="64"/>
      <c r="F143" s="65" t="s">
        <v>132</v>
      </c>
      <c r="G143" s="66">
        <f>+G144+G146+G148+G150+G154+G157+G164</f>
        <v>0</v>
      </c>
      <c r="H143" s="66">
        <f>+H144+H146+H148+H150+H154+H157+H164</f>
        <v>353000</v>
      </c>
      <c r="I143" s="66">
        <f t="shared" ref="I143:K143" si="58">+I144+I146+I148+I150+I154+I157+I164</f>
        <v>0</v>
      </c>
      <c r="J143" s="66">
        <f>+J144+J146+J148+J150+J154+J157+J164</f>
        <v>353000</v>
      </c>
      <c r="K143" s="66">
        <f t="shared" si="58"/>
        <v>5.1293516462353875E-2</v>
      </c>
    </row>
    <row r="144" spans="1:11" ht="12.75" x14ac:dyDescent="0.2">
      <c r="A144" s="70">
        <v>2</v>
      </c>
      <c r="B144" s="71">
        <v>2</v>
      </c>
      <c r="C144" s="71">
        <v>8</v>
      </c>
      <c r="D144" s="71">
        <v>1</v>
      </c>
      <c r="E144" s="71"/>
      <c r="F144" s="89" t="s">
        <v>133</v>
      </c>
      <c r="G144" s="73">
        <f>G145</f>
        <v>0</v>
      </c>
      <c r="H144" s="73">
        <f t="shared" ref="H144:K144" si="59">H145</f>
        <v>0</v>
      </c>
      <c r="I144" s="73">
        <f t="shared" si="59"/>
        <v>0</v>
      </c>
      <c r="J144" s="73">
        <f t="shared" si="59"/>
        <v>0</v>
      </c>
      <c r="K144" s="75">
        <f t="shared" si="59"/>
        <v>0</v>
      </c>
    </row>
    <row r="145" spans="1:11" ht="12.75" x14ac:dyDescent="0.2">
      <c r="A145" s="76">
        <v>2</v>
      </c>
      <c r="B145" s="77">
        <v>2</v>
      </c>
      <c r="C145" s="77">
        <v>8</v>
      </c>
      <c r="D145" s="77">
        <v>1</v>
      </c>
      <c r="E145" s="77" t="s">
        <v>28</v>
      </c>
      <c r="F145" s="78" t="s">
        <v>133</v>
      </c>
      <c r="G145" s="79"/>
      <c r="H145" s="80"/>
      <c r="I145" s="80"/>
      <c r="J145" s="81">
        <f>SUBTOTAL(9,G145:I145)</f>
        <v>0</v>
      </c>
      <c r="K145" s="90">
        <f t="shared" si="54"/>
        <v>0</v>
      </c>
    </row>
    <row r="146" spans="1:11" ht="12.75" x14ac:dyDescent="0.2">
      <c r="A146" s="70">
        <v>2</v>
      </c>
      <c r="B146" s="71">
        <v>2</v>
      </c>
      <c r="C146" s="71">
        <v>8</v>
      </c>
      <c r="D146" s="71">
        <v>2</v>
      </c>
      <c r="E146" s="71"/>
      <c r="F146" s="89" t="s">
        <v>134</v>
      </c>
      <c r="G146" s="73">
        <f>G147</f>
        <v>0</v>
      </c>
      <c r="H146" s="73">
        <f t="shared" ref="H146:K146" si="60">H147</f>
        <v>0</v>
      </c>
      <c r="I146" s="73">
        <f t="shared" si="60"/>
        <v>0</v>
      </c>
      <c r="J146" s="73">
        <f t="shared" si="60"/>
        <v>0</v>
      </c>
      <c r="K146" s="75">
        <f t="shared" si="60"/>
        <v>0</v>
      </c>
    </row>
    <row r="147" spans="1:11" ht="12.75" x14ac:dyDescent="0.2">
      <c r="A147" s="76">
        <v>2</v>
      </c>
      <c r="B147" s="77">
        <v>2</v>
      </c>
      <c r="C147" s="77">
        <v>8</v>
      </c>
      <c r="D147" s="77">
        <v>2</v>
      </c>
      <c r="E147" s="77" t="s">
        <v>28</v>
      </c>
      <c r="F147" s="78" t="s">
        <v>135</v>
      </c>
      <c r="G147" s="79"/>
      <c r="H147" s="79"/>
      <c r="I147" s="79"/>
      <c r="J147" s="87">
        <f>SUBTOTAL(9,G147:I147)</f>
        <v>0</v>
      </c>
      <c r="K147" s="90">
        <f t="shared" si="54"/>
        <v>0</v>
      </c>
    </row>
    <row r="148" spans="1:11" ht="12.75" x14ac:dyDescent="0.2">
      <c r="A148" s="70">
        <v>2</v>
      </c>
      <c r="B148" s="71">
        <v>2</v>
      </c>
      <c r="C148" s="71">
        <v>8</v>
      </c>
      <c r="D148" s="71">
        <v>4</v>
      </c>
      <c r="E148" s="71"/>
      <c r="F148" s="89" t="s">
        <v>136</v>
      </c>
      <c r="G148" s="73">
        <f>G149</f>
        <v>0</v>
      </c>
      <c r="H148" s="73">
        <f t="shared" ref="H148:K148" si="61">H149</f>
        <v>0</v>
      </c>
      <c r="I148" s="73">
        <f t="shared" si="61"/>
        <v>0</v>
      </c>
      <c r="J148" s="73">
        <f t="shared" si="61"/>
        <v>0</v>
      </c>
      <c r="K148" s="75">
        <f t="shared" si="61"/>
        <v>0</v>
      </c>
    </row>
    <row r="149" spans="1:11" ht="12.75" x14ac:dyDescent="0.2">
      <c r="A149" s="76">
        <v>2</v>
      </c>
      <c r="B149" s="77">
        <v>2</v>
      </c>
      <c r="C149" s="77">
        <v>8</v>
      </c>
      <c r="D149" s="77">
        <v>4</v>
      </c>
      <c r="E149" s="77" t="s">
        <v>28</v>
      </c>
      <c r="F149" s="78" t="s">
        <v>136</v>
      </c>
      <c r="G149" s="79"/>
      <c r="H149" s="79"/>
      <c r="I149" s="79"/>
      <c r="J149" s="87">
        <f>SUBTOTAL(9,G149:I149)</f>
        <v>0</v>
      </c>
      <c r="K149" s="90">
        <f t="shared" si="54"/>
        <v>0</v>
      </c>
    </row>
    <row r="150" spans="1:11" ht="12.75" x14ac:dyDescent="0.2">
      <c r="A150" s="70">
        <v>2</v>
      </c>
      <c r="B150" s="71">
        <v>2</v>
      </c>
      <c r="C150" s="71">
        <v>8</v>
      </c>
      <c r="D150" s="71">
        <v>5</v>
      </c>
      <c r="E150" s="71"/>
      <c r="F150" s="89" t="s">
        <v>137</v>
      </c>
      <c r="G150" s="73">
        <f>SUM(G151:G153)</f>
        <v>0</v>
      </c>
      <c r="H150" s="73">
        <f t="shared" ref="H150:K150" si="62">SUM(H151:H153)</f>
        <v>350000</v>
      </c>
      <c r="I150" s="73">
        <f t="shared" si="62"/>
        <v>0</v>
      </c>
      <c r="J150" s="73">
        <f t="shared" si="62"/>
        <v>350000</v>
      </c>
      <c r="K150" s="75">
        <f t="shared" si="62"/>
        <v>5.0857594226129905E-2</v>
      </c>
    </row>
    <row r="151" spans="1:11" ht="12.75" x14ac:dyDescent="0.2">
      <c r="A151" s="76">
        <v>2</v>
      </c>
      <c r="B151" s="77">
        <v>2</v>
      </c>
      <c r="C151" s="77">
        <v>8</v>
      </c>
      <c r="D151" s="77">
        <v>5</v>
      </c>
      <c r="E151" s="77" t="s">
        <v>28</v>
      </c>
      <c r="F151" s="78" t="s">
        <v>138</v>
      </c>
      <c r="G151" s="79"/>
      <c r="H151" s="80">
        <v>350000</v>
      </c>
      <c r="I151" s="79"/>
      <c r="J151" s="87">
        <f>SUBTOTAL(9,G151:I151)</f>
        <v>350000</v>
      </c>
      <c r="K151" s="90">
        <f t="shared" si="54"/>
        <v>5.0857594226129905E-2</v>
      </c>
    </row>
    <row r="152" spans="1:11" ht="12.75" x14ac:dyDescent="0.2">
      <c r="A152" s="76">
        <v>2</v>
      </c>
      <c r="B152" s="77">
        <v>2</v>
      </c>
      <c r="C152" s="77">
        <v>8</v>
      </c>
      <c r="D152" s="77">
        <v>5</v>
      </c>
      <c r="E152" s="77" t="s">
        <v>30</v>
      </c>
      <c r="F152" s="78" t="s">
        <v>139</v>
      </c>
      <c r="G152" s="79"/>
      <c r="H152" s="80"/>
      <c r="I152" s="80"/>
      <c r="J152" s="87">
        <f t="shared" ref="J152:J163" si="63">SUBTOTAL(9,G152:I152)</f>
        <v>0</v>
      </c>
      <c r="K152" s="90">
        <f t="shared" si="54"/>
        <v>0</v>
      </c>
    </row>
    <row r="153" spans="1:11" ht="12.75" x14ac:dyDescent="0.2">
      <c r="A153" s="76">
        <v>2</v>
      </c>
      <c r="B153" s="77">
        <v>2</v>
      </c>
      <c r="C153" s="77">
        <v>8</v>
      </c>
      <c r="D153" s="77">
        <v>5</v>
      </c>
      <c r="E153" s="77" t="s">
        <v>37</v>
      </c>
      <c r="F153" s="78" t="s">
        <v>140</v>
      </c>
      <c r="G153" s="79"/>
      <c r="H153" s="79"/>
      <c r="I153" s="79"/>
      <c r="J153" s="87">
        <f>SUBTOTAL(9,G153:I153)</f>
        <v>0</v>
      </c>
      <c r="K153" s="90">
        <f>IFERROR(J153/$J$18*100,"0.00")</f>
        <v>0</v>
      </c>
    </row>
    <row r="154" spans="1:11" ht="12.75" x14ac:dyDescent="0.2">
      <c r="A154" s="70">
        <v>2</v>
      </c>
      <c r="B154" s="71">
        <v>2</v>
      </c>
      <c r="C154" s="71">
        <v>8</v>
      </c>
      <c r="D154" s="71">
        <v>6</v>
      </c>
      <c r="E154" s="71"/>
      <c r="F154" s="89" t="s">
        <v>141</v>
      </c>
      <c r="G154" s="73">
        <f>SUM(G155:G156)</f>
        <v>0</v>
      </c>
      <c r="H154" s="73">
        <f t="shared" ref="H154:I154" si="64">SUM(H155:H156)</f>
        <v>0</v>
      </c>
      <c r="I154" s="73">
        <f t="shared" si="64"/>
        <v>0</v>
      </c>
      <c r="J154" s="94">
        <f t="shared" si="63"/>
        <v>0</v>
      </c>
      <c r="K154" s="75">
        <f t="shared" si="54"/>
        <v>0</v>
      </c>
    </row>
    <row r="155" spans="1:11" ht="12.75" x14ac:dyDescent="0.2">
      <c r="A155" s="76">
        <v>2</v>
      </c>
      <c r="B155" s="77">
        <v>2</v>
      </c>
      <c r="C155" s="77">
        <v>8</v>
      </c>
      <c r="D155" s="77">
        <v>6</v>
      </c>
      <c r="E155" s="77" t="s">
        <v>28</v>
      </c>
      <c r="F155" s="78" t="s">
        <v>142</v>
      </c>
      <c r="G155" s="79"/>
      <c r="H155" s="79"/>
      <c r="I155" s="79"/>
      <c r="J155" s="87">
        <f t="shared" si="63"/>
        <v>0</v>
      </c>
      <c r="K155" s="90">
        <f t="shared" si="54"/>
        <v>0</v>
      </c>
    </row>
    <row r="156" spans="1:11" ht="12.75" x14ac:dyDescent="0.2">
      <c r="A156" s="76">
        <v>2</v>
      </c>
      <c r="B156" s="77">
        <v>2</v>
      </c>
      <c r="C156" s="77">
        <v>8</v>
      </c>
      <c r="D156" s="77">
        <v>6</v>
      </c>
      <c r="E156" s="77" t="s">
        <v>30</v>
      </c>
      <c r="F156" s="78" t="s">
        <v>143</v>
      </c>
      <c r="G156" s="79"/>
      <c r="H156" s="80"/>
      <c r="I156" s="80"/>
      <c r="J156" s="87">
        <f t="shared" si="63"/>
        <v>0</v>
      </c>
      <c r="K156" s="90">
        <f t="shared" si="54"/>
        <v>0</v>
      </c>
    </row>
    <row r="157" spans="1:11" ht="12.75" x14ac:dyDescent="0.2">
      <c r="A157" s="70">
        <v>2</v>
      </c>
      <c r="B157" s="71">
        <v>2</v>
      </c>
      <c r="C157" s="71">
        <v>8</v>
      </c>
      <c r="D157" s="71">
        <v>7</v>
      </c>
      <c r="E157" s="71"/>
      <c r="F157" s="89" t="s">
        <v>144</v>
      </c>
      <c r="G157" s="73">
        <f>SUM(G158:G163)</f>
        <v>0</v>
      </c>
      <c r="H157" s="96">
        <f>+H158</f>
        <v>0</v>
      </c>
      <c r="I157" s="96">
        <f>+I158</f>
        <v>0</v>
      </c>
      <c r="J157" s="94">
        <f t="shared" si="63"/>
        <v>0</v>
      </c>
      <c r="K157" s="75">
        <f t="shared" si="54"/>
        <v>0</v>
      </c>
    </row>
    <row r="158" spans="1:11" ht="12.75" x14ac:dyDescent="0.2">
      <c r="A158" s="76">
        <v>2</v>
      </c>
      <c r="B158" s="77">
        <v>2</v>
      </c>
      <c r="C158" s="77">
        <v>8</v>
      </c>
      <c r="D158" s="77">
        <v>7</v>
      </c>
      <c r="E158" s="77" t="s">
        <v>28</v>
      </c>
      <c r="F158" s="78" t="s">
        <v>144</v>
      </c>
      <c r="G158" s="79"/>
      <c r="H158" s="79"/>
      <c r="I158" s="79"/>
      <c r="J158" s="87">
        <f>SUBTOTAL(9,G158:I158)</f>
        <v>0</v>
      </c>
      <c r="K158" s="90">
        <f t="shared" si="54"/>
        <v>0</v>
      </c>
    </row>
    <row r="159" spans="1:11" ht="12.75" x14ac:dyDescent="0.2">
      <c r="A159" s="76">
        <v>2</v>
      </c>
      <c r="B159" s="77">
        <v>2</v>
      </c>
      <c r="C159" s="77">
        <v>8</v>
      </c>
      <c r="D159" s="77">
        <v>7</v>
      </c>
      <c r="E159" s="77" t="s">
        <v>30</v>
      </c>
      <c r="F159" s="78" t="s">
        <v>145</v>
      </c>
      <c r="G159" s="79"/>
      <c r="H159" s="79"/>
      <c r="I159" s="79"/>
      <c r="J159" s="87">
        <f t="shared" si="63"/>
        <v>0</v>
      </c>
      <c r="K159" s="90">
        <f t="shared" si="54"/>
        <v>0</v>
      </c>
    </row>
    <row r="160" spans="1:11" ht="12.75" x14ac:dyDescent="0.2">
      <c r="A160" s="76">
        <v>2</v>
      </c>
      <c r="B160" s="77">
        <v>2</v>
      </c>
      <c r="C160" s="77">
        <v>8</v>
      </c>
      <c r="D160" s="77">
        <v>7</v>
      </c>
      <c r="E160" s="77" t="s">
        <v>37</v>
      </c>
      <c r="F160" s="78" t="s">
        <v>146</v>
      </c>
      <c r="G160" s="79"/>
      <c r="H160" s="79"/>
      <c r="I160" s="79"/>
      <c r="J160" s="87">
        <f t="shared" si="63"/>
        <v>0</v>
      </c>
      <c r="K160" s="90">
        <f t="shared" si="54"/>
        <v>0</v>
      </c>
    </row>
    <row r="161" spans="1:11" ht="12.75" x14ac:dyDescent="0.2">
      <c r="A161" s="76">
        <v>2</v>
      </c>
      <c r="B161" s="77">
        <v>2</v>
      </c>
      <c r="C161" s="77">
        <v>8</v>
      </c>
      <c r="D161" s="77">
        <v>7</v>
      </c>
      <c r="E161" s="77" t="s">
        <v>52</v>
      </c>
      <c r="F161" s="78" t="s">
        <v>147</v>
      </c>
      <c r="G161" s="79"/>
      <c r="H161" s="79"/>
      <c r="I161" s="79"/>
      <c r="J161" s="87">
        <f t="shared" si="63"/>
        <v>0</v>
      </c>
      <c r="K161" s="90">
        <f t="shared" si="54"/>
        <v>0</v>
      </c>
    </row>
    <row r="162" spans="1:11" ht="12.75" x14ac:dyDescent="0.2">
      <c r="A162" s="76">
        <v>2</v>
      </c>
      <c r="B162" s="77">
        <v>2</v>
      </c>
      <c r="C162" s="77">
        <v>8</v>
      </c>
      <c r="D162" s="77">
        <v>7</v>
      </c>
      <c r="E162" s="77" t="s">
        <v>32</v>
      </c>
      <c r="F162" s="78" t="s">
        <v>148</v>
      </c>
      <c r="G162" s="79"/>
      <c r="H162" s="79"/>
      <c r="I162" s="79"/>
      <c r="J162" s="87">
        <f t="shared" si="63"/>
        <v>0</v>
      </c>
      <c r="K162" s="90">
        <f t="shared" si="54"/>
        <v>0</v>
      </c>
    </row>
    <row r="163" spans="1:11" ht="12.75" x14ac:dyDescent="0.2">
      <c r="A163" s="76">
        <v>2</v>
      </c>
      <c r="B163" s="77">
        <v>2</v>
      </c>
      <c r="C163" s="77">
        <v>8</v>
      </c>
      <c r="D163" s="77">
        <v>7</v>
      </c>
      <c r="E163" s="77" t="s">
        <v>34</v>
      </c>
      <c r="F163" s="78" t="s">
        <v>149</v>
      </c>
      <c r="G163" s="79"/>
      <c r="H163" s="79"/>
      <c r="I163" s="79"/>
      <c r="J163" s="87">
        <f t="shared" si="63"/>
        <v>0</v>
      </c>
      <c r="K163" s="90">
        <f t="shared" si="54"/>
        <v>0</v>
      </c>
    </row>
    <row r="164" spans="1:11" ht="12.75" x14ac:dyDescent="0.2">
      <c r="A164" s="70">
        <v>2</v>
      </c>
      <c r="B164" s="71">
        <v>2</v>
      </c>
      <c r="C164" s="71">
        <v>8</v>
      </c>
      <c r="D164" s="71">
        <v>8</v>
      </c>
      <c r="E164" s="71"/>
      <c r="F164" s="89" t="s">
        <v>150</v>
      </c>
      <c r="G164" s="73">
        <f>SUM(G165:G166)</f>
        <v>0</v>
      </c>
      <c r="H164" s="73">
        <f t="shared" ref="H164:K164" si="65">SUM(H165:H166)</f>
        <v>3000</v>
      </c>
      <c r="I164" s="73">
        <f t="shared" si="65"/>
        <v>0</v>
      </c>
      <c r="J164" s="73">
        <f>SUM(J165:J166)</f>
        <v>3000</v>
      </c>
      <c r="K164" s="75">
        <f t="shared" si="65"/>
        <v>4.3592223622397061E-4</v>
      </c>
    </row>
    <row r="165" spans="1:11" ht="12.75" x14ac:dyDescent="0.2">
      <c r="A165" s="76">
        <v>2</v>
      </c>
      <c r="B165" s="77">
        <v>2</v>
      </c>
      <c r="C165" s="77">
        <v>8</v>
      </c>
      <c r="D165" s="77">
        <v>8</v>
      </c>
      <c r="E165" s="77" t="s">
        <v>28</v>
      </c>
      <c r="F165" s="78" t="s">
        <v>151</v>
      </c>
      <c r="G165" s="79"/>
      <c r="H165" s="95">
        <v>3000</v>
      </c>
      <c r="I165" s="79"/>
      <c r="J165" s="87">
        <f>SUBTOTAL(9,G165:I165)</f>
        <v>3000</v>
      </c>
      <c r="K165" s="90">
        <f t="shared" si="54"/>
        <v>4.3592223622397061E-4</v>
      </c>
    </row>
    <row r="166" spans="1:11" ht="12.75" x14ac:dyDescent="0.2">
      <c r="A166" s="76">
        <v>2</v>
      </c>
      <c r="B166" s="77">
        <v>2</v>
      </c>
      <c r="C166" s="77">
        <v>8</v>
      </c>
      <c r="D166" s="77">
        <v>8</v>
      </c>
      <c r="E166" s="77" t="s">
        <v>30</v>
      </c>
      <c r="F166" s="78" t="s">
        <v>152</v>
      </c>
      <c r="G166" s="79"/>
      <c r="H166" s="79"/>
      <c r="I166" s="79"/>
      <c r="J166" s="87">
        <f>SUBTOTAL(9,G166:I166)</f>
        <v>0</v>
      </c>
      <c r="K166" s="90">
        <f t="shared" si="54"/>
        <v>0</v>
      </c>
    </row>
    <row r="167" spans="1:11" ht="12.75" x14ac:dyDescent="0.2">
      <c r="A167" s="70">
        <v>2</v>
      </c>
      <c r="B167" s="71">
        <v>2</v>
      </c>
      <c r="C167" s="71">
        <v>9</v>
      </c>
      <c r="D167" s="71">
        <v>2</v>
      </c>
      <c r="E167" s="77"/>
      <c r="F167" s="89" t="s">
        <v>153</v>
      </c>
      <c r="G167" s="73">
        <f>+G168+G169</f>
        <v>0</v>
      </c>
      <c r="H167" s="73">
        <f>+H168+H169</f>
        <v>0</v>
      </c>
      <c r="I167" s="73">
        <f t="shared" ref="I167" si="66">+I168+I169</f>
        <v>0</v>
      </c>
      <c r="J167" s="96">
        <f t="shared" ref="J167:K173" si="67">SUBTOTAL(9,G167:I167)</f>
        <v>0</v>
      </c>
      <c r="K167" s="75">
        <f t="shared" si="67"/>
        <v>0</v>
      </c>
    </row>
    <row r="168" spans="1:11" ht="12.75" x14ac:dyDescent="0.2">
      <c r="A168" s="76">
        <v>2</v>
      </c>
      <c r="B168" s="77">
        <v>2</v>
      </c>
      <c r="C168" s="77">
        <v>9</v>
      </c>
      <c r="D168" s="77">
        <v>2</v>
      </c>
      <c r="E168" s="77" t="s">
        <v>154</v>
      </c>
      <c r="F168" s="78" t="s">
        <v>153</v>
      </c>
      <c r="G168" s="79"/>
      <c r="H168" s="80"/>
      <c r="I168" s="80"/>
      <c r="J168" s="81">
        <f>SUBTOTAL(9,G168:I168)</f>
        <v>0</v>
      </c>
      <c r="K168" s="90">
        <f t="shared" si="54"/>
        <v>0</v>
      </c>
    </row>
    <row r="169" spans="1:11" ht="12.75" x14ac:dyDescent="0.2">
      <c r="A169" s="76">
        <v>2</v>
      </c>
      <c r="B169" s="77">
        <v>2</v>
      </c>
      <c r="C169" s="77">
        <v>9</v>
      </c>
      <c r="D169" s="77">
        <v>2</v>
      </c>
      <c r="E169" s="77" t="s">
        <v>37</v>
      </c>
      <c r="F169" s="78" t="s">
        <v>155</v>
      </c>
      <c r="G169" s="79"/>
      <c r="H169" s="80"/>
      <c r="I169" s="80"/>
      <c r="J169" s="81">
        <f>SUBTOTAL(9,G169:I169)</f>
        <v>0</v>
      </c>
      <c r="K169" s="90">
        <f t="shared" si="54"/>
        <v>0</v>
      </c>
    </row>
    <row r="170" spans="1:11" ht="12.75" x14ac:dyDescent="0.2">
      <c r="A170" s="57">
        <v>2</v>
      </c>
      <c r="B170" s="58">
        <v>3</v>
      </c>
      <c r="C170" s="58"/>
      <c r="D170" s="58"/>
      <c r="E170" s="58"/>
      <c r="F170" s="59" t="s">
        <v>156</v>
      </c>
      <c r="G170" s="60">
        <f>+G171+G179+G188+G197+G200+G209+G224+G237</f>
        <v>53088170.457999997</v>
      </c>
      <c r="H170" s="60">
        <f>+H171+H179+H188+H197+H200+H209+H224+H237</f>
        <v>74331248.771999985</v>
      </c>
      <c r="I170" s="60">
        <f t="shared" ref="I170:K170" si="68">+I171+I179+I188+I197+I200+I209+I224+I237</f>
        <v>0</v>
      </c>
      <c r="J170" s="60">
        <f>+J171+J179+J188+J197+J200+J209+J224+J237</f>
        <v>126039419.22999999</v>
      </c>
      <c r="K170" s="60">
        <f t="shared" si="68"/>
        <v>18.31446182770404</v>
      </c>
    </row>
    <row r="171" spans="1:11" ht="12.75" x14ac:dyDescent="0.2">
      <c r="A171" s="63">
        <v>2</v>
      </c>
      <c r="B171" s="64">
        <v>3</v>
      </c>
      <c r="C171" s="64">
        <v>1</v>
      </c>
      <c r="D171" s="64"/>
      <c r="E171" s="64"/>
      <c r="F171" s="65" t="s">
        <v>157</v>
      </c>
      <c r="G171" s="66">
        <f>+G172+G174+G177</f>
        <v>4800000</v>
      </c>
      <c r="H171" s="66">
        <f>+H172+H174+H177</f>
        <v>3200000</v>
      </c>
      <c r="I171" s="66">
        <f t="shared" ref="I171:K171" si="69">+I172+I174+I177</f>
        <v>0</v>
      </c>
      <c r="J171" s="66">
        <f>+J172+J174+J177</f>
        <v>8000000</v>
      </c>
      <c r="K171" s="66">
        <f t="shared" si="69"/>
        <v>1.1624592965972549</v>
      </c>
    </row>
    <row r="172" spans="1:11" ht="12.75" x14ac:dyDescent="0.2">
      <c r="A172" s="70">
        <v>2</v>
      </c>
      <c r="B172" s="71">
        <v>3</v>
      </c>
      <c r="C172" s="71">
        <v>1</v>
      </c>
      <c r="D172" s="71">
        <v>1</v>
      </c>
      <c r="E172" s="71"/>
      <c r="F172" s="89" t="s">
        <v>158</v>
      </c>
      <c r="G172" s="73">
        <f>+G173</f>
        <v>4800000</v>
      </c>
      <c r="H172" s="73">
        <f t="shared" ref="H172:K172" si="70">+H173</f>
        <v>3200000</v>
      </c>
      <c r="I172" s="73">
        <f t="shared" si="70"/>
        <v>0</v>
      </c>
      <c r="J172" s="73">
        <f t="shared" si="70"/>
        <v>8000000</v>
      </c>
      <c r="K172" s="75">
        <f t="shared" si="70"/>
        <v>1.1624592965972549</v>
      </c>
    </row>
    <row r="173" spans="1:11" ht="12.75" x14ac:dyDescent="0.2">
      <c r="A173" s="76">
        <v>2</v>
      </c>
      <c r="B173" s="77">
        <v>3</v>
      </c>
      <c r="C173" s="77">
        <v>1</v>
      </c>
      <c r="D173" s="77">
        <v>1</v>
      </c>
      <c r="E173" s="77" t="s">
        <v>28</v>
      </c>
      <c r="F173" s="78" t="s">
        <v>158</v>
      </c>
      <c r="G173" s="79">
        <v>4800000</v>
      </c>
      <c r="H173" s="80">
        <v>3200000</v>
      </c>
      <c r="I173" s="80"/>
      <c r="J173" s="81">
        <f t="shared" si="67"/>
        <v>8000000</v>
      </c>
      <c r="K173" s="90">
        <f t="shared" si="54"/>
        <v>1.1624592965972549</v>
      </c>
    </row>
    <row r="174" spans="1:11" ht="12.75" x14ac:dyDescent="0.2">
      <c r="A174" s="70">
        <v>2</v>
      </c>
      <c r="B174" s="71">
        <v>3</v>
      </c>
      <c r="C174" s="71">
        <v>1</v>
      </c>
      <c r="D174" s="71">
        <v>3</v>
      </c>
      <c r="E174" s="71"/>
      <c r="F174" s="89" t="s">
        <v>159</v>
      </c>
      <c r="G174" s="73">
        <f>SUM(G175:G176)</f>
        <v>0</v>
      </c>
      <c r="H174" s="73">
        <f t="shared" ref="H174:K174" si="71">SUM(H175:H176)</f>
        <v>0</v>
      </c>
      <c r="I174" s="73">
        <f t="shared" si="71"/>
        <v>0</v>
      </c>
      <c r="J174" s="73">
        <f t="shared" si="71"/>
        <v>0</v>
      </c>
      <c r="K174" s="75">
        <f t="shared" si="71"/>
        <v>0</v>
      </c>
    </row>
    <row r="175" spans="1:11" ht="12.75" x14ac:dyDescent="0.2">
      <c r="A175" s="76">
        <v>2</v>
      </c>
      <c r="B175" s="77">
        <v>3</v>
      </c>
      <c r="C175" s="77">
        <v>1</v>
      </c>
      <c r="D175" s="77">
        <v>3</v>
      </c>
      <c r="E175" s="77" t="s">
        <v>30</v>
      </c>
      <c r="F175" s="78" t="s">
        <v>160</v>
      </c>
      <c r="G175" s="79"/>
      <c r="H175" s="80"/>
      <c r="I175" s="80"/>
      <c r="J175" s="81">
        <f t="shared" ref="J175:J181" si="72">SUBTOTAL(9,G175:I175)</f>
        <v>0</v>
      </c>
      <c r="K175" s="90">
        <f t="shared" si="54"/>
        <v>0</v>
      </c>
    </row>
    <row r="176" spans="1:11" ht="12.75" x14ac:dyDescent="0.2">
      <c r="A176" s="76">
        <v>2</v>
      </c>
      <c r="B176" s="77">
        <v>3</v>
      </c>
      <c r="C176" s="77">
        <v>1</v>
      </c>
      <c r="D176" s="77">
        <v>3</v>
      </c>
      <c r="E176" s="77" t="s">
        <v>37</v>
      </c>
      <c r="F176" s="78" t="s">
        <v>161</v>
      </c>
      <c r="G176" s="91"/>
      <c r="H176" s="80"/>
      <c r="I176" s="80"/>
      <c r="J176" s="81">
        <f t="shared" si="72"/>
        <v>0</v>
      </c>
      <c r="K176" s="90">
        <f t="shared" si="54"/>
        <v>0</v>
      </c>
    </row>
    <row r="177" spans="1:11" ht="12.75" x14ac:dyDescent="0.2">
      <c r="A177" s="70">
        <v>2</v>
      </c>
      <c r="B177" s="71">
        <v>3</v>
      </c>
      <c r="C177" s="71">
        <v>1</v>
      </c>
      <c r="D177" s="71">
        <v>4</v>
      </c>
      <c r="E177" s="71"/>
      <c r="F177" s="89" t="s">
        <v>162</v>
      </c>
      <c r="G177" s="94">
        <f>+G178</f>
        <v>0</v>
      </c>
      <c r="H177" s="94">
        <f t="shared" ref="H177:K177" si="73">+H178</f>
        <v>0</v>
      </c>
      <c r="I177" s="94">
        <f t="shared" si="73"/>
        <v>0</v>
      </c>
      <c r="J177" s="94">
        <f t="shared" si="73"/>
        <v>0</v>
      </c>
      <c r="K177" s="75">
        <f t="shared" si="73"/>
        <v>0</v>
      </c>
    </row>
    <row r="178" spans="1:11" ht="12.75" x14ac:dyDescent="0.2">
      <c r="A178" s="76">
        <v>2</v>
      </c>
      <c r="B178" s="77">
        <v>3</v>
      </c>
      <c r="C178" s="77">
        <v>1</v>
      </c>
      <c r="D178" s="77">
        <v>4</v>
      </c>
      <c r="E178" s="77" t="s">
        <v>28</v>
      </c>
      <c r="F178" s="78" t="s">
        <v>162</v>
      </c>
      <c r="G178" s="91"/>
      <c r="H178" s="80"/>
      <c r="I178" s="80"/>
      <c r="J178" s="81">
        <f t="shared" si="72"/>
        <v>0</v>
      </c>
      <c r="K178" s="90">
        <f t="shared" si="54"/>
        <v>0</v>
      </c>
    </row>
    <row r="179" spans="1:11" ht="12.75" x14ac:dyDescent="0.2">
      <c r="A179" s="63">
        <v>2</v>
      </c>
      <c r="B179" s="64">
        <v>3</v>
      </c>
      <c r="C179" s="64">
        <v>2</v>
      </c>
      <c r="D179" s="64"/>
      <c r="E179" s="64"/>
      <c r="F179" s="65" t="s">
        <v>163</v>
      </c>
      <c r="G179" s="66">
        <f>+G180+G182+G184+G186</f>
        <v>0</v>
      </c>
      <c r="H179" s="66">
        <f>+H180+H182+H184+H186</f>
        <v>0</v>
      </c>
      <c r="I179" s="66">
        <f t="shared" ref="I179:K179" si="74">+I180+I182+I184+I186</f>
        <v>0</v>
      </c>
      <c r="J179" s="66">
        <f>+J180+J182+J184+J186</f>
        <v>0</v>
      </c>
      <c r="K179" s="66">
        <f t="shared" si="74"/>
        <v>0</v>
      </c>
    </row>
    <row r="180" spans="1:11" ht="12.75" x14ac:dyDescent="0.2">
      <c r="A180" s="70">
        <v>2</v>
      </c>
      <c r="B180" s="71">
        <v>3</v>
      </c>
      <c r="C180" s="71">
        <v>2</v>
      </c>
      <c r="D180" s="71">
        <v>1</v>
      </c>
      <c r="E180" s="71"/>
      <c r="F180" s="89" t="s">
        <v>164</v>
      </c>
      <c r="G180" s="94">
        <f>+G181</f>
        <v>0</v>
      </c>
      <c r="H180" s="94">
        <f t="shared" ref="H180:K180" si="75">+H181</f>
        <v>0</v>
      </c>
      <c r="I180" s="94">
        <f t="shared" si="75"/>
        <v>0</v>
      </c>
      <c r="J180" s="94">
        <f t="shared" si="75"/>
        <v>0</v>
      </c>
      <c r="K180" s="75">
        <f t="shared" si="75"/>
        <v>0</v>
      </c>
    </row>
    <row r="181" spans="1:11" ht="12.75" x14ac:dyDescent="0.2">
      <c r="A181" s="76">
        <v>2</v>
      </c>
      <c r="B181" s="77">
        <v>3</v>
      </c>
      <c r="C181" s="77">
        <v>2</v>
      </c>
      <c r="D181" s="77">
        <v>1</v>
      </c>
      <c r="E181" s="77" t="s">
        <v>28</v>
      </c>
      <c r="F181" s="78" t="s">
        <v>164</v>
      </c>
      <c r="G181" s="91"/>
      <c r="H181" s="91"/>
      <c r="I181" s="91"/>
      <c r="J181" s="92">
        <f t="shared" si="72"/>
        <v>0</v>
      </c>
      <c r="K181" s="90">
        <f t="shared" si="54"/>
        <v>0</v>
      </c>
    </row>
    <row r="182" spans="1:11" ht="12.75" x14ac:dyDescent="0.2">
      <c r="A182" s="70">
        <v>2</v>
      </c>
      <c r="B182" s="71">
        <v>3</v>
      </c>
      <c r="C182" s="71">
        <v>2</v>
      </c>
      <c r="D182" s="71">
        <v>2</v>
      </c>
      <c r="E182" s="71"/>
      <c r="F182" s="89" t="s">
        <v>165</v>
      </c>
      <c r="G182" s="94">
        <f>+G183</f>
        <v>0</v>
      </c>
      <c r="H182" s="94">
        <f t="shared" ref="H182:K182" si="76">+H183</f>
        <v>0</v>
      </c>
      <c r="I182" s="94">
        <f t="shared" si="76"/>
        <v>0</v>
      </c>
      <c r="J182" s="94">
        <f t="shared" si="76"/>
        <v>0</v>
      </c>
      <c r="K182" s="75">
        <f t="shared" si="76"/>
        <v>0</v>
      </c>
    </row>
    <row r="183" spans="1:11" ht="12.75" x14ac:dyDescent="0.2">
      <c r="A183" s="76">
        <v>2</v>
      </c>
      <c r="B183" s="77">
        <v>3</v>
      </c>
      <c r="C183" s="77">
        <v>2</v>
      </c>
      <c r="D183" s="77">
        <v>2</v>
      </c>
      <c r="E183" s="77" t="s">
        <v>28</v>
      </c>
      <c r="F183" s="78" t="s">
        <v>165</v>
      </c>
      <c r="G183" s="91"/>
      <c r="H183" s="91"/>
      <c r="I183" s="91"/>
      <c r="J183" s="81">
        <f>SUBTOTAL(9,G183:I183)</f>
        <v>0</v>
      </c>
      <c r="K183" s="90">
        <f t="shared" si="54"/>
        <v>0</v>
      </c>
    </row>
    <row r="184" spans="1:11" ht="12.75" x14ac:dyDescent="0.2">
      <c r="A184" s="70">
        <v>2</v>
      </c>
      <c r="B184" s="71">
        <v>3</v>
      </c>
      <c r="C184" s="71">
        <v>2</v>
      </c>
      <c r="D184" s="71">
        <v>3</v>
      </c>
      <c r="E184" s="71"/>
      <c r="F184" s="89" t="s">
        <v>166</v>
      </c>
      <c r="G184" s="94">
        <f>+G185</f>
        <v>0</v>
      </c>
      <c r="H184" s="94">
        <f t="shared" ref="H184:K184" si="77">+H185</f>
        <v>0</v>
      </c>
      <c r="I184" s="94">
        <f t="shared" si="77"/>
        <v>0</v>
      </c>
      <c r="J184" s="94">
        <f t="shared" si="77"/>
        <v>0</v>
      </c>
      <c r="K184" s="75">
        <f t="shared" si="77"/>
        <v>0</v>
      </c>
    </row>
    <row r="185" spans="1:11" ht="12.75" x14ac:dyDescent="0.2">
      <c r="A185" s="76">
        <v>2</v>
      </c>
      <c r="B185" s="77">
        <v>3</v>
      </c>
      <c r="C185" s="77">
        <v>2</v>
      </c>
      <c r="D185" s="77">
        <v>3</v>
      </c>
      <c r="E185" s="77" t="s">
        <v>28</v>
      </c>
      <c r="F185" s="78" t="s">
        <v>166</v>
      </c>
      <c r="G185" s="91"/>
      <c r="H185" s="80"/>
      <c r="I185" s="80"/>
      <c r="J185" s="81">
        <f>SUBTOTAL(9,G185:I185)</f>
        <v>0</v>
      </c>
      <c r="K185" s="90">
        <f t="shared" si="54"/>
        <v>0</v>
      </c>
    </row>
    <row r="186" spans="1:11" ht="12.75" x14ac:dyDescent="0.2">
      <c r="A186" s="70">
        <v>2</v>
      </c>
      <c r="B186" s="71">
        <v>3</v>
      </c>
      <c r="C186" s="71">
        <v>2</v>
      </c>
      <c r="D186" s="71">
        <v>4</v>
      </c>
      <c r="E186" s="71"/>
      <c r="F186" s="89" t="s">
        <v>167</v>
      </c>
      <c r="G186" s="94">
        <f>+G187</f>
        <v>0</v>
      </c>
      <c r="H186" s="94">
        <f t="shared" ref="H186:K186" si="78">+H187</f>
        <v>0</v>
      </c>
      <c r="I186" s="94">
        <f t="shared" si="78"/>
        <v>0</v>
      </c>
      <c r="J186" s="94">
        <f t="shared" si="78"/>
        <v>0</v>
      </c>
      <c r="K186" s="75">
        <f t="shared" si="78"/>
        <v>0</v>
      </c>
    </row>
    <row r="187" spans="1:11" ht="12.75" x14ac:dyDescent="0.2">
      <c r="A187" s="76">
        <v>2</v>
      </c>
      <c r="B187" s="77">
        <v>3</v>
      </c>
      <c r="C187" s="77">
        <v>2</v>
      </c>
      <c r="D187" s="77">
        <v>4</v>
      </c>
      <c r="E187" s="77" t="s">
        <v>28</v>
      </c>
      <c r="F187" s="78" t="s">
        <v>167</v>
      </c>
      <c r="G187" s="91"/>
      <c r="H187" s="80"/>
      <c r="I187" s="80"/>
      <c r="J187" s="81">
        <f>SUBTOTAL(9,G187:I187)</f>
        <v>0</v>
      </c>
      <c r="K187" s="90">
        <f t="shared" si="54"/>
        <v>0</v>
      </c>
    </row>
    <row r="188" spans="1:11" ht="12.75" x14ac:dyDescent="0.2">
      <c r="A188" s="63">
        <v>2</v>
      </c>
      <c r="B188" s="64">
        <v>3</v>
      </c>
      <c r="C188" s="64">
        <v>3</v>
      </c>
      <c r="D188" s="64"/>
      <c r="E188" s="64"/>
      <c r="F188" s="65" t="s">
        <v>168</v>
      </c>
      <c r="G188" s="66">
        <f>+G189+G191+G193+G195</f>
        <v>0</v>
      </c>
      <c r="H188" s="66">
        <f>+H189+H191+H193+H195</f>
        <v>3435011</v>
      </c>
      <c r="I188" s="66">
        <f t="shared" ref="I188:K188" si="79">+I189+I191+I193+I195</f>
        <v>0</v>
      </c>
      <c r="J188" s="66">
        <f>+J189+J191+J193+J195</f>
        <v>3435011</v>
      </c>
      <c r="K188" s="66">
        <f t="shared" si="79"/>
        <v>0.49913255885797914</v>
      </c>
    </row>
    <row r="189" spans="1:11" ht="12.75" x14ac:dyDescent="0.2">
      <c r="A189" s="70">
        <v>2</v>
      </c>
      <c r="B189" s="71">
        <v>3</v>
      </c>
      <c r="C189" s="71">
        <v>3</v>
      </c>
      <c r="D189" s="71">
        <v>1</v>
      </c>
      <c r="E189" s="71"/>
      <c r="F189" s="89" t="s">
        <v>169</v>
      </c>
      <c r="G189" s="73">
        <f>G190</f>
        <v>0</v>
      </c>
      <c r="H189" s="73">
        <f t="shared" ref="H189:K189" si="80">H190</f>
        <v>1795322</v>
      </c>
      <c r="I189" s="73">
        <f t="shared" si="80"/>
        <v>0</v>
      </c>
      <c r="J189" s="73">
        <f t="shared" si="80"/>
        <v>1795322</v>
      </c>
      <c r="K189" s="75">
        <f t="shared" si="80"/>
        <v>0.26087359366069712</v>
      </c>
    </row>
    <row r="190" spans="1:11" ht="12.75" x14ac:dyDescent="0.2">
      <c r="A190" s="76">
        <v>2</v>
      </c>
      <c r="B190" s="77">
        <v>3</v>
      </c>
      <c r="C190" s="77">
        <v>3</v>
      </c>
      <c r="D190" s="77">
        <v>1</v>
      </c>
      <c r="E190" s="77" t="s">
        <v>28</v>
      </c>
      <c r="F190" s="78" t="s">
        <v>169</v>
      </c>
      <c r="G190" s="79"/>
      <c r="H190" s="80">
        <v>1795322</v>
      </c>
      <c r="I190" s="79"/>
      <c r="J190" s="92">
        <f>SUBTOTAL(9,G190:I190)</f>
        <v>1795322</v>
      </c>
      <c r="K190" s="90">
        <f t="shared" si="54"/>
        <v>0.26087359366069712</v>
      </c>
    </row>
    <row r="191" spans="1:11" ht="12.75" x14ac:dyDescent="0.2">
      <c r="A191" s="70">
        <v>2</v>
      </c>
      <c r="B191" s="71">
        <v>3</v>
      </c>
      <c r="C191" s="71">
        <v>3</v>
      </c>
      <c r="D191" s="71">
        <v>2</v>
      </c>
      <c r="E191" s="71"/>
      <c r="F191" s="89" t="s">
        <v>170</v>
      </c>
      <c r="G191" s="94">
        <f>+G192</f>
        <v>0</v>
      </c>
      <c r="H191" s="94">
        <f t="shared" ref="H191:K191" si="81">+H192</f>
        <v>1639689</v>
      </c>
      <c r="I191" s="94">
        <f t="shared" si="81"/>
        <v>0</v>
      </c>
      <c r="J191" s="94">
        <f t="shared" si="81"/>
        <v>1639689</v>
      </c>
      <c r="K191" s="75">
        <f t="shared" si="81"/>
        <v>0.23825896519728204</v>
      </c>
    </row>
    <row r="192" spans="1:11" ht="12.75" x14ac:dyDescent="0.2">
      <c r="A192" s="76">
        <v>2</v>
      </c>
      <c r="B192" s="77">
        <v>3</v>
      </c>
      <c r="C192" s="77">
        <v>3</v>
      </c>
      <c r="D192" s="77">
        <v>2</v>
      </c>
      <c r="E192" s="77" t="s">
        <v>28</v>
      </c>
      <c r="F192" s="78" t="s">
        <v>170</v>
      </c>
      <c r="G192" s="79"/>
      <c r="H192" s="79">
        <v>1639689</v>
      </c>
      <c r="I192" s="79"/>
      <c r="J192" s="92">
        <f t="shared" ref="J192:J202" si="82">SUBTOTAL(9,G192:I192)</f>
        <v>1639689</v>
      </c>
      <c r="K192" s="90">
        <f t="shared" si="54"/>
        <v>0.23825896519728204</v>
      </c>
    </row>
    <row r="193" spans="1:11" ht="12.75" x14ac:dyDescent="0.2">
      <c r="A193" s="70">
        <v>2</v>
      </c>
      <c r="B193" s="71">
        <v>3</v>
      </c>
      <c r="C193" s="71">
        <v>3</v>
      </c>
      <c r="D193" s="71">
        <v>3</v>
      </c>
      <c r="E193" s="71"/>
      <c r="F193" s="89" t="s">
        <v>171</v>
      </c>
      <c r="G193" s="94">
        <f>+G194</f>
        <v>0</v>
      </c>
      <c r="H193" s="94">
        <f t="shared" ref="H193:I193" si="83">+H194</f>
        <v>0</v>
      </c>
      <c r="I193" s="94">
        <f t="shared" si="83"/>
        <v>0</v>
      </c>
      <c r="J193" s="92">
        <f t="shared" si="82"/>
        <v>0</v>
      </c>
      <c r="K193" s="90">
        <f t="shared" si="54"/>
        <v>0</v>
      </c>
    </row>
    <row r="194" spans="1:11" ht="12.75" x14ac:dyDescent="0.2">
      <c r="A194" s="76">
        <v>2</v>
      </c>
      <c r="B194" s="77">
        <v>3</v>
      </c>
      <c r="C194" s="77">
        <v>3</v>
      </c>
      <c r="D194" s="77">
        <v>3</v>
      </c>
      <c r="E194" s="77" t="s">
        <v>28</v>
      </c>
      <c r="F194" s="78" t="s">
        <v>171</v>
      </c>
      <c r="G194" s="79"/>
      <c r="H194" s="80"/>
      <c r="I194" s="80"/>
      <c r="J194" s="92">
        <f t="shared" si="82"/>
        <v>0</v>
      </c>
      <c r="K194" s="90">
        <f t="shared" ref="K194:K257" si="84">IFERROR(J194/$J$18*100,"0.00")</f>
        <v>0</v>
      </c>
    </row>
    <row r="195" spans="1:11" ht="12.75" x14ac:dyDescent="0.2">
      <c r="A195" s="70">
        <v>2</v>
      </c>
      <c r="B195" s="71">
        <v>3</v>
      </c>
      <c r="C195" s="71">
        <v>3</v>
      </c>
      <c r="D195" s="71">
        <v>4</v>
      </c>
      <c r="E195" s="71"/>
      <c r="F195" s="89" t="s">
        <v>172</v>
      </c>
      <c r="G195" s="94">
        <f>+G196</f>
        <v>0</v>
      </c>
      <c r="H195" s="94">
        <f t="shared" ref="H195:K195" si="85">+H196</f>
        <v>0</v>
      </c>
      <c r="I195" s="94">
        <f t="shared" si="85"/>
        <v>0</v>
      </c>
      <c r="J195" s="94">
        <f t="shared" si="85"/>
        <v>0</v>
      </c>
      <c r="K195" s="75">
        <f t="shared" si="85"/>
        <v>0</v>
      </c>
    </row>
    <row r="196" spans="1:11" ht="12.75" x14ac:dyDescent="0.2">
      <c r="A196" s="76">
        <v>2</v>
      </c>
      <c r="B196" s="77">
        <v>3</v>
      </c>
      <c r="C196" s="77">
        <v>3</v>
      </c>
      <c r="D196" s="77">
        <v>4</v>
      </c>
      <c r="E196" s="77" t="s">
        <v>28</v>
      </c>
      <c r="F196" s="78" t="s">
        <v>172</v>
      </c>
      <c r="G196" s="91"/>
      <c r="H196" s="91"/>
      <c r="I196" s="91"/>
      <c r="J196" s="92">
        <f t="shared" si="82"/>
        <v>0</v>
      </c>
      <c r="K196" s="90">
        <f t="shared" si="84"/>
        <v>0</v>
      </c>
    </row>
    <row r="197" spans="1:11" ht="12.75" x14ac:dyDescent="0.2">
      <c r="A197" s="63">
        <v>2</v>
      </c>
      <c r="B197" s="64">
        <v>3</v>
      </c>
      <c r="C197" s="64">
        <v>4</v>
      </c>
      <c r="D197" s="64"/>
      <c r="E197" s="64"/>
      <c r="F197" s="65" t="s">
        <v>173</v>
      </c>
      <c r="G197" s="66">
        <f>+G198</f>
        <v>17567522.491999999</v>
      </c>
      <c r="H197" s="66">
        <f>+H198</f>
        <v>26351283.737999998</v>
      </c>
      <c r="I197" s="66">
        <f t="shared" ref="G197:M198" si="86">+I198</f>
        <v>0</v>
      </c>
      <c r="J197" s="66">
        <f>+J198</f>
        <v>43918806.229999997</v>
      </c>
      <c r="K197" s="97">
        <f t="shared" si="86"/>
        <v>6.381728074689617</v>
      </c>
    </row>
    <row r="198" spans="1:11" ht="12.75" x14ac:dyDescent="0.2">
      <c r="A198" s="70">
        <v>2</v>
      </c>
      <c r="B198" s="71">
        <v>3</v>
      </c>
      <c r="C198" s="71">
        <v>4</v>
      </c>
      <c r="D198" s="71">
        <v>1</v>
      </c>
      <c r="E198" s="71"/>
      <c r="F198" s="89" t="s">
        <v>174</v>
      </c>
      <c r="G198" s="94">
        <f t="shared" si="86"/>
        <v>17567522.491999999</v>
      </c>
      <c r="H198" s="94">
        <f t="shared" si="86"/>
        <v>26351283.737999998</v>
      </c>
      <c r="I198" s="94">
        <f t="shared" si="86"/>
        <v>0</v>
      </c>
      <c r="J198" s="94">
        <f t="shared" si="86"/>
        <v>43918806.229999997</v>
      </c>
      <c r="K198" s="75">
        <f t="shared" si="86"/>
        <v>6.381728074689617</v>
      </c>
    </row>
    <row r="199" spans="1:11" ht="12.75" x14ac:dyDescent="0.2">
      <c r="A199" s="76">
        <v>2</v>
      </c>
      <c r="B199" s="77">
        <v>3</v>
      </c>
      <c r="C199" s="77">
        <v>4</v>
      </c>
      <c r="D199" s="77">
        <v>1</v>
      </c>
      <c r="E199" s="77" t="s">
        <v>28</v>
      </c>
      <c r="F199" s="78" t="s">
        <v>174</v>
      </c>
      <c r="G199" s="80">
        <v>17567522.491999999</v>
      </c>
      <c r="H199" s="79">
        <v>26351283.737999998</v>
      </c>
      <c r="I199" s="80"/>
      <c r="J199" s="92">
        <f t="shared" si="82"/>
        <v>43918806.229999997</v>
      </c>
      <c r="K199" s="90">
        <f t="shared" si="84"/>
        <v>6.381728074689617</v>
      </c>
    </row>
    <row r="200" spans="1:11" ht="12.75" x14ac:dyDescent="0.2">
      <c r="A200" s="63">
        <v>2</v>
      </c>
      <c r="B200" s="64">
        <v>3</v>
      </c>
      <c r="C200" s="64">
        <v>5</v>
      </c>
      <c r="D200" s="64"/>
      <c r="E200" s="64"/>
      <c r="F200" s="65" t="s">
        <v>175</v>
      </c>
      <c r="G200" s="66">
        <f>+G201+G203+G205+G207</f>
        <v>0</v>
      </c>
      <c r="H200" s="66">
        <f>+H201+H203+H205+H207</f>
        <v>99600</v>
      </c>
      <c r="I200" s="66">
        <f t="shared" ref="I200:K200" si="87">+I201+I203+I205+I207</f>
        <v>0</v>
      </c>
      <c r="J200" s="66">
        <f>+J201+J203+J205+J207</f>
        <v>99600</v>
      </c>
      <c r="K200" s="66">
        <f t="shared" si="87"/>
        <v>1.4472618242635824E-2</v>
      </c>
    </row>
    <row r="201" spans="1:11" ht="12.75" x14ac:dyDescent="0.2">
      <c r="A201" s="70">
        <v>2</v>
      </c>
      <c r="B201" s="71">
        <v>3</v>
      </c>
      <c r="C201" s="71">
        <v>5</v>
      </c>
      <c r="D201" s="71">
        <v>2</v>
      </c>
      <c r="E201" s="71"/>
      <c r="F201" s="89" t="s">
        <v>176</v>
      </c>
      <c r="G201" s="94">
        <f>+G202</f>
        <v>0</v>
      </c>
      <c r="H201" s="94">
        <f t="shared" ref="H201:K201" si="88">+H202</f>
        <v>0</v>
      </c>
      <c r="I201" s="94">
        <f t="shared" si="88"/>
        <v>0</v>
      </c>
      <c r="J201" s="94">
        <f t="shared" si="88"/>
        <v>0</v>
      </c>
      <c r="K201" s="75">
        <f t="shared" si="88"/>
        <v>0</v>
      </c>
    </row>
    <row r="202" spans="1:11" ht="12.75" x14ac:dyDescent="0.2">
      <c r="A202" s="76">
        <v>2</v>
      </c>
      <c r="B202" s="77">
        <v>3</v>
      </c>
      <c r="C202" s="77">
        <v>5</v>
      </c>
      <c r="D202" s="77">
        <v>2</v>
      </c>
      <c r="E202" s="77" t="s">
        <v>28</v>
      </c>
      <c r="F202" s="78" t="s">
        <v>176</v>
      </c>
      <c r="G202" s="91"/>
      <c r="H202" s="80"/>
      <c r="I202" s="80"/>
      <c r="J202" s="92">
        <f t="shared" si="82"/>
        <v>0</v>
      </c>
      <c r="K202" s="90">
        <f t="shared" si="84"/>
        <v>0</v>
      </c>
    </row>
    <row r="203" spans="1:11" ht="12.75" x14ac:dyDescent="0.2">
      <c r="A203" s="70">
        <v>2</v>
      </c>
      <c r="B203" s="71">
        <v>3</v>
      </c>
      <c r="C203" s="71">
        <v>5</v>
      </c>
      <c r="D203" s="71">
        <v>3</v>
      </c>
      <c r="E203" s="71"/>
      <c r="F203" s="89" t="s">
        <v>177</v>
      </c>
      <c r="G203" s="94">
        <f>+G204</f>
        <v>0</v>
      </c>
      <c r="H203" s="94">
        <f t="shared" ref="H203:K203" si="89">+H204</f>
        <v>99600</v>
      </c>
      <c r="I203" s="94">
        <f t="shared" si="89"/>
        <v>0</v>
      </c>
      <c r="J203" s="94">
        <f t="shared" si="89"/>
        <v>99600</v>
      </c>
      <c r="K203" s="75">
        <f t="shared" si="89"/>
        <v>1.4472618242635824E-2</v>
      </c>
    </row>
    <row r="204" spans="1:11" ht="12.75" x14ac:dyDescent="0.2">
      <c r="A204" s="76">
        <v>2</v>
      </c>
      <c r="B204" s="77">
        <v>3</v>
      </c>
      <c r="C204" s="77">
        <v>5</v>
      </c>
      <c r="D204" s="77">
        <v>3</v>
      </c>
      <c r="E204" s="77" t="s">
        <v>28</v>
      </c>
      <c r="F204" s="78" t="s">
        <v>177</v>
      </c>
      <c r="G204" s="79"/>
      <c r="H204" s="95">
        <v>99600</v>
      </c>
      <c r="I204" s="80"/>
      <c r="J204" s="81">
        <f t="shared" ref="J204:J206" si="90">SUBTOTAL(9,G204:I204)</f>
        <v>99600</v>
      </c>
      <c r="K204" s="90">
        <f t="shared" si="84"/>
        <v>1.4472618242635824E-2</v>
      </c>
    </row>
    <row r="205" spans="1:11" ht="12.75" x14ac:dyDescent="0.2">
      <c r="A205" s="70">
        <v>2</v>
      </c>
      <c r="B205" s="71">
        <v>3</v>
      </c>
      <c r="C205" s="71">
        <v>5</v>
      </c>
      <c r="D205" s="71">
        <v>4</v>
      </c>
      <c r="E205" s="71"/>
      <c r="F205" s="89" t="s">
        <v>178</v>
      </c>
      <c r="G205" s="94">
        <f>+G206</f>
        <v>0</v>
      </c>
      <c r="H205" s="94">
        <f t="shared" ref="H205:K205" si="91">+H206</f>
        <v>0</v>
      </c>
      <c r="I205" s="94">
        <f t="shared" si="91"/>
        <v>0</v>
      </c>
      <c r="J205" s="94">
        <f t="shared" si="91"/>
        <v>0</v>
      </c>
      <c r="K205" s="75">
        <f t="shared" si="91"/>
        <v>0</v>
      </c>
    </row>
    <row r="206" spans="1:11" ht="12.75" x14ac:dyDescent="0.2">
      <c r="A206" s="76">
        <v>2</v>
      </c>
      <c r="B206" s="77">
        <v>3</v>
      </c>
      <c r="C206" s="77">
        <v>5</v>
      </c>
      <c r="D206" s="77">
        <v>4</v>
      </c>
      <c r="E206" s="77" t="s">
        <v>28</v>
      </c>
      <c r="F206" s="78" t="s">
        <v>178</v>
      </c>
      <c r="G206" s="91"/>
      <c r="H206" s="80"/>
      <c r="I206" s="80"/>
      <c r="J206" s="81">
        <f t="shared" si="90"/>
        <v>0</v>
      </c>
      <c r="K206" s="90">
        <f t="shared" si="84"/>
        <v>0</v>
      </c>
    </row>
    <row r="207" spans="1:11" ht="12.75" x14ac:dyDescent="0.2">
      <c r="A207" s="70">
        <v>2</v>
      </c>
      <c r="B207" s="71">
        <v>3</v>
      </c>
      <c r="C207" s="71">
        <v>5</v>
      </c>
      <c r="D207" s="71">
        <v>5</v>
      </c>
      <c r="E207" s="71"/>
      <c r="F207" s="89" t="s">
        <v>179</v>
      </c>
      <c r="G207" s="94">
        <f>+G208</f>
        <v>0</v>
      </c>
      <c r="H207" s="94">
        <f t="shared" ref="H207:K207" si="92">+H208</f>
        <v>0</v>
      </c>
      <c r="I207" s="94">
        <f t="shared" si="92"/>
        <v>0</v>
      </c>
      <c r="J207" s="94">
        <f t="shared" si="92"/>
        <v>0</v>
      </c>
      <c r="K207" s="75">
        <f t="shared" si="92"/>
        <v>0</v>
      </c>
    </row>
    <row r="208" spans="1:11" ht="12.75" x14ac:dyDescent="0.2">
      <c r="A208" s="76">
        <v>2</v>
      </c>
      <c r="B208" s="77">
        <v>3</v>
      </c>
      <c r="C208" s="77">
        <v>5</v>
      </c>
      <c r="D208" s="77">
        <v>5</v>
      </c>
      <c r="E208" s="77" t="s">
        <v>28</v>
      </c>
      <c r="F208" s="78" t="s">
        <v>180</v>
      </c>
      <c r="G208" s="79"/>
      <c r="H208" s="93"/>
      <c r="I208" s="93"/>
      <c r="J208" s="92">
        <f>SUM(J209:J211)</f>
        <v>0</v>
      </c>
      <c r="K208" s="90">
        <f t="shared" si="84"/>
        <v>0</v>
      </c>
    </row>
    <row r="209" spans="1:11" ht="12.75" x14ac:dyDescent="0.2">
      <c r="A209" s="63">
        <v>2</v>
      </c>
      <c r="B209" s="64">
        <v>3</v>
      </c>
      <c r="C209" s="64">
        <v>6</v>
      </c>
      <c r="D209" s="64"/>
      <c r="E209" s="64"/>
      <c r="F209" s="65" t="s">
        <v>181</v>
      </c>
      <c r="G209" s="66">
        <f>+G210+G214+G218+G222</f>
        <v>0</v>
      </c>
      <c r="H209" s="66">
        <f>+H210+H214+H218+H222</f>
        <v>1380000</v>
      </c>
      <c r="I209" s="66">
        <f t="shared" ref="I209:K209" si="93">+I210+I214+I218+I222</f>
        <v>0</v>
      </c>
      <c r="J209" s="66">
        <f>+J210+J214+J218+J222</f>
        <v>0</v>
      </c>
      <c r="K209" s="66">
        <f t="shared" si="93"/>
        <v>0</v>
      </c>
    </row>
    <row r="210" spans="1:11" ht="12.75" x14ac:dyDescent="0.2">
      <c r="A210" s="70">
        <v>2</v>
      </c>
      <c r="B210" s="71">
        <v>3</v>
      </c>
      <c r="C210" s="71">
        <v>6</v>
      </c>
      <c r="D210" s="71">
        <v>1</v>
      </c>
      <c r="E210" s="71"/>
      <c r="F210" s="89" t="s">
        <v>182</v>
      </c>
      <c r="G210" s="94">
        <f>+G211+G212+G213</f>
        <v>0</v>
      </c>
      <c r="H210" s="94">
        <f t="shared" ref="H210:K210" si="94">+H211+H212+H213</f>
        <v>0</v>
      </c>
      <c r="I210" s="94">
        <f t="shared" si="94"/>
        <v>0</v>
      </c>
      <c r="J210" s="94">
        <f t="shared" si="94"/>
        <v>0</v>
      </c>
      <c r="K210" s="75">
        <f t="shared" si="94"/>
        <v>0</v>
      </c>
    </row>
    <row r="211" spans="1:11" ht="12.75" x14ac:dyDescent="0.2">
      <c r="A211" s="76">
        <v>2</v>
      </c>
      <c r="B211" s="77">
        <v>3</v>
      </c>
      <c r="C211" s="77">
        <v>6</v>
      </c>
      <c r="D211" s="77">
        <v>1</v>
      </c>
      <c r="E211" s="77" t="s">
        <v>28</v>
      </c>
      <c r="F211" s="78" t="s">
        <v>183</v>
      </c>
      <c r="G211" s="79"/>
      <c r="H211" s="80"/>
      <c r="I211" s="80"/>
      <c r="J211" s="81">
        <f>SUBTOTAL(9,G211:I211)</f>
        <v>0</v>
      </c>
      <c r="K211" s="90">
        <f t="shared" si="84"/>
        <v>0</v>
      </c>
    </row>
    <row r="212" spans="1:11" ht="12.75" x14ac:dyDescent="0.2">
      <c r="A212" s="76">
        <v>2</v>
      </c>
      <c r="B212" s="77">
        <v>3</v>
      </c>
      <c r="C212" s="77">
        <v>6</v>
      </c>
      <c r="D212" s="77">
        <v>1</v>
      </c>
      <c r="E212" s="77" t="s">
        <v>30</v>
      </c>
      <c r="F212" s="78" t="s">
        <v>184</v>
      </c>
      <c r="G212" s="79"/>
      <c r="H212" s="79"/>
      <c r="I212" s="79"/>
      <c r="J212" s="92">
        <f>SUM(J213:J217)</f>
        <v>0</v>
      </c>
      <c r="K212" s="90">
        <f t="shared" si="84"/>
        <v>0</v>
      </c>
    </row>
    <row r="213" spans="1:11" ht="12.75" x14ac:dyDescent="0.2">
      <c r="A213" s="76">
        <v>2</v>
      </c>
      <c r="B213" s="77">
        <v>3</v>
      </c>
      <c r="C213" s="77">
        <v>6</v>
      </c>
      <c r="D213" s="77">
        <v>1</v>
      </c>
      <c r="E213" s="77" t="s">
        <v>52</v>
      </c>
      <c r="F213" s="78" t="s">
        <v>185</v>
      </c>
      <c r="G213" s="79"/>
      <c r="H213" s="80"/>
      <c r="I213" s="80"/>
      <c r="J213" s="81">
        <f>SUBTOTAL(9,G213:I213)</f>
        <v>0</v>
      </c>
      <c r="K213" s="90">
        <f t="shared" si="84"/>
        <v>0</v>
      </c>
    </row>
    <row r="214" spans="1:11" ht="12.75" x14ac:dyDescent="0.2">
      <c r="A214" s="70">
        <v>2</v>
      </c>
      <c r="B214" s="71">
        <v>3</v>
      </c>
      <c r="C214" s="71">
        <v>6</v>
      </c>
      <c r="D214" s="71">
        <v>2</v>
      </c>
      <c r="E214" s="71"/>
      <c r="F214" s="89" t="s">
        <v>186</v>
      </c>
      <c r="G214" s="94">
        <f>+G215+G216+G217</f>
        <v>0</v>
      </c>
      <c r="H214" s="94">
        <f t="shared" ref="H214:K214" si="95">+H215+H216+H217</f>
        <v>0</v>
      </c>
      <c r="I214" s="94">
        <f t="shared" si="95"/>
        <v>0</v>
      </c>
      <c r="J214" s="94">
        <f t="shared" si="95"/>
        <v>0</v>
      </c>
      <c r="K214" s="75">
        <f t="shared" si="95"/>
        <v>0</v>
      </c>
    </row>
    <row r="215" spans="1:11" ht="12.75" x14ac:dyDescent="0.2">
      <c r="A215" s="76">
        <v>2</v>
      </c>
      <c r="B215" s="77">
        <v>3</v>
      </c>
      <c r="C215" s="77">
        <v>6</v>
      </c>
      <c r="D215" s="77">
        <v>2</v>
      </c>
      <c r="E215" s="77" t="s">
        <v>28</v>
      </c>
      <c r="F215" s="78" t="s">
        <v>187</v>
      </c>
      <c r="G215" s="79"/>
      <c r="H215" s="80"/>
      <c r="I215" s="80"/>
      <c r="J215" s="81">
        <f>SUBTOTAL(9,G215:I215)</f>
        <v>0</v>
      </c>
      <c r="K215" s="90">
        <f t="shared" si="84"/>
        <v>0</v>
      </c>
    </row>
    <row r="216" spans="1:11" ht="12.75" x14ac:dyDescent="0.2">
      <c r="A216" s="76">
        <v>2</v>
      </c>
      <c r="B216" s="77">
        <v>3</v>
      </c>
      <c r="C216" s="77">
        <v>6</v>
      </c>
      <c r="D216" s="77">
        <v>2</v>
      </c>
      <c r="E216" s="77" t="s">
        <v>30</v>
      </c>
      <c r="F216" s="78" t="s">
        <v>188</v>
      </c>
      <c r="G216" s="79"/>
      <c r="H216" s="80"/>
      <c r="I216" s="80"/>
      <c r="J216" s="81">
        <f>SUBTOTAL(9,G216:I216)</f>
        <v>0</v>
      </c>
      <c r="K216" s="90">
        <f t="shared" si="84"/>
        <v>0</v>
      </c>
    </row>
    <row r="217" spans="1:11" ht="12.75" x14ac:dyDescent="0.2">
      <c r="A217" s="76">
        <v>2</v>
      </c>
      <c r="B217" s="77">
        <v>3</v>
      </c>
      <c r="C217" s="77">
        <v>6</v>
      </c>
      <c r="D217" s="77">
        <v>2</v>
      </c>
      <c r="E217" s="77" t="s">
        <v>37</v>
      </c>
      <c r="F217" s="78" t="s">
        <v>189</v>
      </c>
      <c r="G217" s="91"/>
      <c r="H217" s="80"/>
      <c r="I217" s="80"/>
      <c r="J217" s="81">
        <f>SUBTOTAL(9,G217:I217)</f>
        <v>0</v>
      </c>
      <c r="K217" s="90">
        <f t="shared" si="84"/>
        <v>0</v>
      </c>
    </row>
    <row r="218" spans="1:11" ht="12.75" x14ac:dyDescent="0.2">
      <c r="A218" s="70">
        <v>2</v>
      </c>
      <c r="B218" s="71">
        <v>3</v>
      </c>
      <c r="C218" s="71">
        <v>6</v>
      </c>
      <c r="D218" s="71">
        <v>3</v>
      </c>
      <c r="E218" s="71"/>
      <c r="F218" s="89" t="s">
        <v>190</v>
      </c>
      <c r="G218" s="94">
        <f>+G219+G220+G221</f>
        <v>0</v>
      </c>
      <c r="H218" s="94">
        <f t="shared" ref="H218:K218" si="96">+H219+H220+H221</f>
        <v>0</v>
      </c>
      <c r="I218" s="94">
        <f t="shared" si="96"/>
        <v>0</v>
      </c>
      <c r="J218" s="94">
        <f t="shared" si="96"/>
        <v>0</v>
      </c>
      <c r="K218" s="75">
        <f t="shared" si="96"/>
        <v>0</v>
      </c>
    </row>
    <row r="219" spans="1:11" ht="12.75" x14ac:dyDescent="0.2">
      <c r="A219" s="76">
        <v>2</v>
      </c>
      <c r="B219" s="77">
        <v>3</v>
      </c>
      <c r="C219" s="77">
        <v>6</v>
      </c>
      <c r="D219" s="77">
        <v>3</v>
      </c>
      <c r="E219" s="77" t="s">
        <v>52</v>
      </c>
      <c r="F219" s="78" t="s">
        <v>191</v>
      </c>
      <c r="G219" s="79"/>
      <c r="H219" s="79"/>
      <c r="I219" s="79"/>
      <c r="J219" s="81">
        <f>SUBTOTAL(9,G219:I219)</f>
        <v>0</v>
      </c>
      <c r="K219" s="90">
        <f t="shared" si="84"/>
        <v>0</v>
      </c>
    </row>
    <row r="220" spans="1:11" ht="12.75" x14ac:dyDescent="0.2">
      <c r="A220" s="76">
        <v>2</v>
      </c>
      <c r="B220" s="77">
        <v>3</v>
      </c>
      <c r="C220" s="77">
        <v>6</v>
      </c>
      <c r="D220" s="77">
        <v>3</v>
      </c>
      <c r="E220" s="77" t="s">
        <v>32</v>
      </c>
      <c r="F220" s="78" t="s">
        <v>192</v>
      </c>
      <c r="G220" s="79"/>
      <c r="H220" s="79"/>
      <c r="I220" s="79"/>
      <c r="J220" s="81">
        <f t="shared" ref="J220:J261" si="97">SUBTOTAL(9,G220:I220)</f>
        <v>0</v>
      </c>
      <c r="K220" s="90">
        <f t="shared" si="84"/>
        <v>0</v>
      </c>
    </row>
    <row r="221" spans="1:11" ht="12.75" x14ac:dyDescent="0.2">
      <c r="A221" s="76">
        <v>2</v>
      </c>
      <c r="B221" s="77">
        <v>3</v>
      </c>
      <c r="C221" s="77">
        <v>6</v>
      </c>
      <c r="D221" s="77">
        <v>3</v>
      </c>
      <c r="E221" s="77" t="s">
        <v>34</v>
      </c>
      <c r="F221" s="78" t="s">
        <v>193</v>
      </c>
      <c r="G221" s="91"/>
      <c r="H221" s="91"/>
      <c r="I221" s="91"/>
      <c r="J221" s="81">
        <f t="shared" si="97"/>
        <v>0</v>
      </c>
      <c r="K221" s="90">
        <f t="shared" si="84"/>
        <v>0</v>
      </c>
    </row>
    <row r="222" spans="1:11" ht="12.75" x14ac:dyDescent="0.2">
      <c r="A222" s="70">
        <v>2</v>
      </c>
      <c r="B222" s="71">
        <v>3</v>
      </c>
      <c r="C222" s="71">
        <v>6</v>
      </c>
      <c r="D222" s="71">
        <v>4</v>
      </c>
      <c r="E222" s="71"/>
      <c r="F222" s="89" t="s">
        <v>194</v>
      </c>
      <c r="G222" s="94">
        <f>+G223</f>
        <v>0</v>
      </c>
      <c r="H222" s="80">
        <v>1380000</v>
      </c>
      <c r="I222" s="94">
        <f t="shared" ref="I222:J222" si="98">+I223</f>
        <v>0</v>
      </c>
      <c r="J222" s="94">
        <f t="shared" si="98"/>
        <v>0</v>
      </c>
      <c r="K222" s="75">
        <f>+K223</f>
        <v>0</v>
      </c>
    </row>
    <row r="223" spans="1:11" ht="12.75" x14ac:dyDescent="0.2">
      <c r="A223" s="76">
        <v>2</v>
      </c>
      <c r="B223" s="77">
        <v>3</v>
      </c>
      <c r="C223" s="77">
        <v>6</v>
      </c>
      <c r="D223" s="77">
        <v>4</v>
      </c>
      <c r="E223" s="77" t="s">
        <v>52</v>
      </c>
      <c r="F223" s="78" t="s">
        <v>195</v>
      </c>
      <c r="G223" s="79"/>
      <c r="H223" s="79"/>
      <c r="I223" s="79"/>
      <c r="J223" s="81">
        <f>SUBTOTAL(9,G223:I223)</f>
        <v>0</v>
      </c>
      <c r="K223" s="90">
        <f t="shared" si="84"/>
        <v>0</v>
      </c>
    </row>
    <row r="224" spans="1:11" ht="12.75" x14ac:dyDescent="0.2">
      <c r="A224" s="63">
        <v>2</v>
      </c>
      <c r="B224" s="64">
        <v>3</v>
      </c>
      <c r="C224" s="64">
        <v>7</v>
      </c>
      <c r="D224" s="64"/>
      <c r="E224" s="64"/>
      <c r="F224" s="65" t="s">
        <v>196</v>
      </c>
      <c r="G224" s="66">
        <f>+G225+G232</f>
        <v>18007722.57</v>
      </c>
      <c r="H224" s="66">
        <f>+H225+H232</f>
        <v>27294327.609999996</v>
      </c>
      <c r="I224" s="66">
        <f t="shared" ref="I224" si="99">+I225+I232</f>
        <v>0</v>
      </c>
      <c r="J224" s="66">
        <f>+J225+J232</f>
        <v>45302050.18</v>
      </c>
      <c r="K224" s="66">
        <f>+K225+K232</f>
        <v>6.5827236733320431</v>
      </c>
    </row>
    <row r="225" spans="1:11" ht="12.75" x14ac:dyDescent="0.2">
      <c r="A225" s="70">
        <v>2</v>
      </c>
      <c r="B225" s="71">
        <v>3</v>
      </c>
      <c r="C225" s="71">
        <v>7</v>
      </c>
      <c r="D225" s="71">
        <v>1</v>
      </c>
      <c r="E225" s="71"/>
      <c r="F225" s="89" t="s">
        <v>197</v>
      </c>
      <c r="G225" s="94">
        <f>+G226+G227+G228+G229+G230+G231</f>
        <v>1316707.4939999999</v>
      </c>
      <c r="H225" s="94">
        <f>+H226+H227+H228+H229+H230+H231</f>
        <v>877804.99600000004</v>
      </c>
      <c r="I225" s="94">
        <f t="shared" ref="I225" si="100">+I226+I227+I228+I229+I230+I231</f>
        <v>0</v>
      </c>
      <c r="J225" s="94">
        <f>+J226+J227+J228+J229+J230+J231</f>
        <v>2194512.4900000002</v>
      </c>
      <c r="K225" s="75">
        <f>+K226+K227+K228+K229+K230+K231</f>
        <v>0.3188789306874113</v>
      </c>
    </row>
    <row r="226" spans="1:11" ht="12.75" x14ac:dyDescent="0.2">
      <c r="A226" s="76">
        <v>2</v>
      </c>
      <c r="B226" s="77">
        <v>3</v>
      </c>
      <c r="C226" s="77">
        <v>7</v>
      </c>
      <c r="D226" s="77">
        <v>1</v>
      </c>
      <c r="E226" s="77" t="s">
        <v>28</v>
      </c>
      <c r="F226" s="78" t="s">
        <v>198</v>
      </c>
      <c r="G226" s="79">
        <v>286477.46999999997</v>
      </c>
      <c r="H226" s="79">
        <v>190984.98</v>
      </c>
      <c r="I226" s="79"/>
      <c r="J226" s="81">
        <f>SUBTOTAL(9,G226:I226)</f>
        <v>477462.44999999995</v>
      </c>
      <c r="K226" s="90">
        <f t="shared" si="84"/>
        <v>6.9378832972325249E-2</v>
      </c>
    </row>
    <row r="227" spans="1:11" ht="12.75" x14ac:dyDescent="0.2">
      <c r="A227" s="76">
        <v>2</v>
      </c>
      <c r="B227" s="77">
        <v>3</v>
      </c>
      <c r="C227" s="77">
        <v>7</v>
      </c>
      <c r="D227" s="77">
        <v>1</v>
      </c>
      <c r="E227" s="77" t="s">
        <v>30</v>
      </c>
      <c r="F227" s="78" t="s">
        <v>199</v>
      </c>
      <c r="G227" s="79">
        <v>829230.02399999998</v>
      </c>
      <c r="H227" s="79">
        <v>552820.01600000006</v>
      </c>
      <c r="I227" s="79"/>
      <c r="J227" s="81">
        <f>SUBTOTAL(9,G227:I227)</f>
        <v>1382050.04</v>
      </c>
      <c r="K227" s="90">
        <f t="shared" si="84"/>
        <v>0.20082211467007602</v>
      </c>
    </row>
    <row r="228" spans="1:11" ht="12.75" x14ac:dyDescent="0.2">
      <c r="A228" s="76">
        <v>2</v>
      </c>
      <c r="B228" s="77">
        <v>3</v>
      </c>
      <c r="C228" s="77">
        <v>7</v>
      </c>
      <c r="D228" s="77">
        <v>1</v>
      </c>
      <c r="E228" s="77" t="s">
        <v>37</v>
      </c>
      <c r="F228" s="78" t="s">
        <v>200</v>
      </c>
      <c r="G228" s="79"/>
      <c r="H228" s="79"/>
      <c r="I228" s="79"/>
      <c r="J228" s="81">
        <f t="shared" si="97"/>
        <v>0</v>
      </c>
      <c r="K228" s="90">
        <f t="shared" si="84"/>
        <v>0</v>
      </c>
    </row>
    <row r="229" spans="1:11" ht="12.75" x14ac:dyDescent="0.2">
      <c r="A229" s="76">
        <v>2</v>
      </c>
      <c r="B229" s="77">
        <v>3</v>
      </c>
      <c r="C229" s="77">
        <v>7</v>
      </c>
      <c r="D229" s="77">
        <v>1</v>
      </c>
      <c r="E229" s="77" t="s">
        <v>52</v>
      </c>
      <c r="F229" s="78" t="s">
        <v>201</v>
      </c>
      <c r="G229" s="79">
        <v>201000</v>
      </c>
      <c r="H229" s="79">
        <v>134000</v>
      </c>
      <c r="I229" s="79"/>
      <c r="J229" s="81">
        <f t="shared" si="97"/>
        <v>335000</v>
      </c>
      <c r="K229" s="90">
        <f t="shared" si="84"/>
        <v>4.8677983045010052E-2</v>
      </c>
    </row>
    <row r="230" spans="1:11" ht="12.75" x14ac:dyDescent="0.2">
      <c r="A230" s="76">
        <v>2</v>
      </c>
      <c r="B230" s="77">
        <v>3</v>
      </c>
      <c r="C230" s="77">
        <v>7</v>
      </c>
      <c r="D230" s="77">
        <v>1</v>
      </c>
      <c r="E230" s="77" t="s">
        <v>32</v>
      </c>
      <c r="F230" s="78" t="s">
        <v>202</v>
      </c>
      <c r="G230" s="79"/>
      <c r="H230" s="79"/>
      <c r="I230" s="79"/>
      <c r="J230" s="81">
        <f t="shared" si="97"/>
        <v>0</v>
      </c>
      <c r="K230" s="90">
        <f t="shared" si="84"/>
        <v>0</v>
      </c>
    </row>
    <row r="231" spans="1:11" ht="12.75" x14ac:dyDescent="0.2">
      <c r="A231" s="76">
        <v>2</v>
      </c>
      <c r="B231" s="77">
        <v>3</v>
      </c>
      <c r="C231" s="77">
        <v>7</v>
      </c>
      <c r="D231" s="77">
        <v>1</v>
      </c>
      <c r="E231" s="77" t="s">
        <v>34</v>
      </c>
      <c r="F231" s="78" t="s">
        <v>203</v>
      </c>
      <c r="G231" s="79"/>
      <c r="H231" s="79"/>
      <c r="I231" s="79"/>
      <c r="J231" s="81">
        <f>SUBTOTAL(9,G231:I231)</f>
        <v>0</v>
      </c>
      <c r="K231" s="90">
        <f t="shared" si="84"/>
        <v>0</v>
      </c>
    </row>
    <row r="232" spans="1:11" ht="12.75" x14ac:dyDescent="0.2">
      <c r="A232" s="70">
        <v>2</v>
      </c>
      <c r="B232" s="71">
        <v>3</v>
      </c>
      <c r="C232" s="71">
        <v>7</v>
      </c>
      <c r="D232" s="71">
        <v>2</v>
      </c>
      <c r="E232" s="71"/>
      <c r="F232" s="89" t="s">
        <v>204</v>
      </c>
      <c r="G232" s="94">
        <f>+G233+G234+G235+G236</f>
        <v>16691015.075999999</v>
      </c>
      <c r="H232" s="94">
        <f>+H233+H234+H235+H236</f>
        <v>26416522.613999996</v>
      </c>
      <c r="I232" s="94">
        <f t="shared" ref="I232" si="101">+I233+I234+I235+I236</f>
        <v>0</v>
      </c>
      <c r="J232" s="94">
        <f>+J233+J234+J235+J236</f>
        <v>43107537.689999998</v>
      </c>
      <c r="K232" s="75">
        <f>+K233+K234+K235+K236</f>
        <v>6.2638447426446318</v>
      </c>
    </row>
    <row r="233" spans="1:11" ht="12.75" x14ac:dyDescent="0.2">
      <c r="A233" s="76">
        <v>2</v>
      </c>
      <c r="B233" s="77">
        <v>3</v>
      </c>
      <c r="C233" s="77">
        <v>7</v>
      </c>
      <c r="D233" s="77">
        <v>2</v>
      </c>
      <c r="E233" s="77" t="s">
        <v>30</v>
      </c>
      <c r="F233" s="78" t="s">
        <v>205</v>
      </c>
      <c r="G233" s="79"/>
      <c r="H233" s="79"/>
      <c r="I233" s="79"/>
      <c r="J233" s="81">
        <f t="shared" si="97"/>
        <v>0</v>
      </c>
      <c r="K233" s="90">
        <f t="shared" si="84"/>
        <v>0</v>
      </c>
    </row>
    <row r="234" spans="1:11" ht="12.75" x14ac:dyDescent="0.2">
      <c r="A234" s="76">
        <v>2</v>
      </c>
      <c r="B234" s="77">
        <v>3</v>
      </c>
      <c r="C234" s="77">
        <v>7</v>
      </c>
      <c r="D234" s="77">
        <v>2</v>
      </c>
      <c r="E234" s="77" t="s">
        <v>37</v>
      </c>
      <c r="F234" s="78" t="s">
        <v>206</v>
      </c>
      <c r="G234" s="79">
        <v>16691015.075999999</v>
      </c>
      <c r="H234" s="79">
        <v>25036522.613999996</v>
      </c>
      <c r="I234" s="79"/>
      <c r="J234" s="81">
        <f t="shared" si="97"/>
        <v>41727537.689999998</v>
      </c>
      <c r="K234" s="90">
        <f t="shared" si="84"/>
        <v>6.0633205139816049</v>
      </c>
    </row>
    <row r="235" spans="1:11" ht="12.75" x14ac:dyDescent="0.2">
      <c r="A235" s="76">
        <v>2</v>
      </c>
      <c r="B235" s="77">
        <v>3</v>
      </c>
      <c r="C235" s="77">
        <v>7</v>
      </c>
      <c r="D235" s="77">
        <v>2</v>
      </c>
      <c r="E235" s="77" t="s">
        <v>32</v>
      </c>
      <c r="F235" s="78" t="s">
        <v>207</v>
      </c>
      <c r="G235" s="91"/>
      <c r="H235" s="91"/>
      <c r="I235" s="91"/>
      <c r="J235" s="81">
        <f t="shared" si="97"/>
        <v>0</v>
      </c>
      <c r="K235" s="90">
        <f t="shared" si="84"/>
        <v>0</v>
      </c>
    </row>
    <row r="236" spans="1:11" ht="12.75" x14ac:dyDescent="0.2">
      <c r="A236" s="78">
        <v>2</v>
      </c>
      <c r="B236" s="98">
        <v>3</v>
      </c>
      <c r="C236" s="98">
        <v>7</v>
      </c>
      <c r="D236" s="98">
        <v>2</v>
      </c>
      <c r="E236" s="98" t="s">
        <v>34</v>
      </c>
      <c r="F236" s="83" t="s">
        <v>208</v>
      </c>
      <c r="G236" s="91"/>
      <c r="H236" s="80">
        <v>1380000</v>
      </c>
      <c r="I236" s="91"/>
      <c r="J236" s="81">
        <f t="shared" si="97"/>
        <v>1380000</v>
      </c>
      <c r="K236" s="90">
        <f t="shared" si="84"/>
        <v>0.20052422866302647</v>
      </c>
    </row>
    <row r="237" spans="1:11" ht="12.75" x14ac:dyDescent="0.2">
      <c r="A237" s="63">
        <v>2</v>
      </c>
      <c r="B237" s="64">
        <v>3</v>
      </c>
      <c r="C237" s="64">
        <v>9</v>
      </c>
      <c r="D237" s="64"/>
      <c r="E237" s="64"/>
      <c r="F237" s="65" t="s">
        <v>209</v>
      </c>
      <c r="G237" s="66">
        <f>+G238+G241+G244+G246+G248+G250+G252</f>
        <v>12712925.396</v>
      </c>
      <c r="H237" s="66">
        <f>+H238+H241+H244+H246+H248+H250+H252</f>
        <v>12571026.424000001</v>
      </c>
      <c r="I237" s="66">
        <f t="shared" ref="I237:K237" si="102">+I238+I241+I244+I246+I248+I250+I252</f>
        <v>0</v>
      </c>
      <c r="J237" s="66">
        <f>+J238+J241+J244+J246+J248+J250+J252</f>
        <v>25283951.82</v>
      </c>
      <c r="K237" s="66">
        <f t="shared" si="102"/>
        <v>3.6739456059845113</v>
      </c>
    </row>
    <row r="238" spans="1:11" ht="12.75" x14ac:dyDescent="0.2">
      <c r="A238" s="70">
        <v>2</v>
      </c>
      <c r="B238" s="71">
        <v>3</v>
      </c>
      <c r="C238" s="71">
        <v>9</v>
      </c>
      <c r="D238" s="71">
        <v>1</v>
      </c>
      <c r="E238" s="71"/>
      <c r="F238" s="89" t="s">
        <v>210</v>
      </c>
      <c r="G238" s="94">
        <f>+G239+G240</f>
        <v>1624163.4</v>
      </c>
      <c r="H238" s="94">
        <f t="shared" ref="H238:K238" si="103">+H239+H240</f>
        <v>1082775.6000000001</v>
      </c>
      <c r="I238" s="94">
        <f t="shared" si="103"/>
        <v>0</v>
      </c>
      <c r="J238" s="94">
        <f>+J239+J240</f>
        <v>2706939</v>
      </c>
      <c r="K238" s="75">
        <f t="shared" si="103"/>
        <v>0.39333830073395964</v>
      </c>
    </row>
    <row r="239" spans="1:11" ht="12.75" x14ac:dyDescent="0.2">
      <c r="A239" s="76">
        <v>2</v>
      </c>
      <c r="B239" s="77">
        <v>3</v>
      </c>
      <c r="C239" s="77">
        <v>9</v>
      </c>
      <c r="D239" s="77">
        <v>1</v>
      </c>
      <c r="E239" s="77" t="s">
        <v>28</v>
      </c>
      <c r="F239" s="78" t="s">
        <v>211</v>
      </c>
      <c r="G239" s="79">
        <v>1624163.4</v>
      </c>
      <c r="H239" s="79">
        <v>1082775.6000000001</v>
      </c>
      <c r="I239" s="79"/>
      <c r="J239" s="81">
        <f>SUBTOTAL(9,G239:I239)</f>
        <v>2706939</v>
      </c>
      <c r="K239" s="90">
        <f t="shared" si="84"/>
        <v>0.39333830073395964</v>
      </c>
    </row>
    <row r="240" spans="1:11" ht="12.75" x14ac:dyDescent="0.2">
      <c r="A240" s="76">
        <v>2</v>
      </c>
      <c r="B240" s="77">
        <v>3</v>
      </c>
      <c r="C240" s="77">
        <v>9</v>
      </c>
      <c r="D240" s="77">
        <v>1</v>
      </c>
      <c r="E240" s="77" t="s">
        <v>30</v>
      </c>
      <c r="F240" s="78" t="s">
        <v>212</v>
      </c>
      <c r="G240" s="79"/>
      <c r="H240" s="79"/>
      <c r="I240" s="79"/>
      <c r="J240" s="81">
        <f t="shared" si="97"/>
        <v>0</v>
      </c>
      <c r="K240" s="90">
        <f t="shared" si="84"/>
        <v>0</v>
      </c>
    </row>
    <row r="241" spans="1:11" ht="12.75" x14ac:dyDescent="0.2">
      <c r="A241" s="70">
        <v>2</v>
      </c>
      <c r="B241" s="71">
        <v>3</v>
      </c>
      <c r="C241" s="71">
        <v>9</v>
      </c>
      <c r="D241" s="71">
        <v>2</v>
      </c>
      <c r="E241" s="71"/>
      <c r="F241" s="89" t="s">
        <v>213</v>
      </c>
      <c r="G241" s="94">
        <f>+G242+G243</f>
        <v>1249400</v>
      </c>
      <c r="H241" s="94">
        <f t="shared" ref="H241:K241" si="104">+H242+H243</f>
        <v>1874100</v>
      </c>
      <c r="I241" s="94">
        <f t="shared" si="104"/>
        <v>0</v>
      </c>
      <c r="J241" s="94">
        <f>+J242+J243</f>
        <v>3123500</v>
      </c>
      <c r="K241" s="75">
        <f t="shared" si="104"/>
        <v>0.45386770161519074</v>
      </c>
    </row>
    <row r="242" spans="1:11" ht="12.75" x14ac:dyDescent="0.2">
      <c r="A242" s="76">
        <v>2</v>
      </c>
      <c r="B242" s="77">
        <v>3</v>
      </c>
      <c r="C242" s="77">
        <v>9</v>
      </c>
      <c r="D242" s="77">
        <v>2</v>
      </c>
      <c r="E242" s="77" t="s">
        <v>28</v>
      </c>
      <c r="F242" s="78" t="s">
        <v>214</v>
      </c>
      <c r="G242" s="79">
        <v>1249400</v>
      </c>
      <c r="H242" s="79">
        <v>1874100</v>
      </c>
      <c r="I242" s="79"/>
      <c r="J242" s="81">
        <f>SUBTOTAL(9,G242:I242)</f>
        <v>3123500</v>
      </c>
      <c r="K242" s="90">
        <f t="shared" si="84"/>
        <v>0.45386770161519074</v>
      </c>
    </row>
    <row r="243" spans="1:11" ht="12.75" x14ac:dyDescent="0.2">
      <c r="A243" s="76">
        <v>2</v>
      </c>
      <c r="B243" s="77">
        <v>3</v>
      </c>
      <c r="C243" s="77">
        <v>9</v>
      </c>
      <c r="D243" s="77">
        <v>2</v>
      </c>
      <c r="E243" s="77" t="s">
        <v>30</v>
      </c>
      <c r="F243" s="78" t="s">
        <v>215</v>
      </c>
      <c r="G243" s="79"/>
      <c r="H243" s="79"/>
      <c r="I243" s="79"/>
      <c r="J243" s="81">
        <f t="shared" si="97"/>
        <v>0</v>
      </c>
      <c r="K243" s="90">
        <f t="shared" si="84"/>
        <v>0</v>
      </c>
    </row>
    <row r="244" spans="1:11" ht="12.75" x14ac:dyDescent="0.2">
      <c r="A244" s="70">
        <v>2</v>
      </c>
      <c r="B244" s="71">
        <v>3</v>
      </c>
      <c r="C244" s="71">
        <v>9</v>
      </c>
      <c r="D244" s="71">
        <v>3</v>
      </c>
      <c r="E244" s="71"/>
      <c r="F244" s="89" t="s">
        <v>216</v>
      </c>
      <c r="G244" s="94">
        <f>+G245</f>
        <v>9839361.9959999993</v>
      </c>
      <c r="H244" s="94">
        <f t="shared" ref="H244:K244" si="105">+H245</f>
        <v>6559574.6640000008</v>
      </c>
      <c r="I244" s="94">
        <f t="shared" si="105"/>
        <v>0</v>
      </c>
      <c r="J244" s="94">
        <f>+J245</f>
        <v>16398936.66</v>
      </c>
      <c r="K244" s="75">
        <f t="shared" si="105"/>
        <v>2.3828870468408172</v>
      </c>
    </row>
    <row r="245" spans="1:11" ht="12.75" x14ac:dyDescent="0.2">
      <c r="A245" s="76">
        <v>2</v>
      </c>
      <c r="B245" s="77">
        <v>3</v>
      </c>
      <c r="C245" s="77">
        <v>9</v>
      </c>
      <c r="D245" s="77">
        <v>3</v>
      </c>
      <c r="E245" s="77" t="s">
        <v>28</v>
      </c>
      <c r="F245" s="78" t="s">
        <v>216</v>
      </c>
      <c r="G245" s="79">
        <v>9839361.9959999993</v>
      </c>
      <c r="H245" s="79">
        <v>6559574.6640000008</v>
      </c>
      <c r="I245" s="79"/>
      <c r="J245" s="81">
        <f t="shared" si="97"/>
        <v>16398936.66</v>
      </c>
      <c r="K245" s="90">
        <f t="shared" si="84"/>
        <v>2.3828870468408172</v>
      </c>
    </row>
    <row r="246" spans="1:11" ht="12.75" x14ac:dyDescent="0.2">
      <c r="A246" s="70">
        <v>2</v>
      </c>
      <c r="B246" s="71">
        <v>3</v>
      </c>
      <c r="C246" s="71">
        <v>9</v>
      </c>
      <c r="D246" s="71">
        <v>5</v>
      </c>
      <c r="E246" s="71"/>
      <c r="F246" s="89" t="s">
        <v>217</v>
      </c>
      <c r="G246" s="94">
        <f>+G247</f>
        <v>0</v>
      </c>
      <c r="H246" s="94">
        <f t="shared" ref="H246:K246" si="106">+H247</f>
        <v>2189680</v>
      </c>
      <c r="I246" s="94">
        <f t="shared" si="106"/>
        <v>0</v>
      </c>
      <c r="J246" s="94">
        <f>+J247</f>
        <v>2189680</v>
      </c>
      <c r="K246" s="75">
        <f t="shared" si="106"/>
        <v>0.31817673407163466</v>
      </c>
    </row>
    <row r="247" spans="1:11" ht="12.75" x14ac:dyDescent="0.2">
      <c r="A247" s="76">
        <v>2</v>
      </c>
      <c r="B247" s="77">
        <v>3</v>
      </c>
      <c r="C247" s="77">
        <v>9</v>
      </c>
      <c r="D247" s="77">
        <v>5</v>
      </c>
      <c r="E247" s="77" t="s">
        <v>28</v>
      </c>
      <c r="F247" s="78" t="s">
        <v>217</v>
      </c>
      <c r="G247" s="91"/>
      <c r="H247" s="80">
        <v>2189680</v>
      </c>
      <c r="I247" s="91"/>
      <c r="J247" s="81">
        <f t="shared" si="97"/>
        <v>2189680</v>
      </c>
      <c r="K247" s="90">
        <f t="shared" si="84"/>
        <v>0.31817673407163466</v>
      </c>
    </row>
    <row r="248" spans="1:11" ht="12.75" x14ac:dyDescent="0.2">
      <c r="A248" s="70">
        <v>2</v>
      </c>
      <c r="B248" s="71">
        <v>3</v>
      </c>
      <c r="C248" s="71">
        <v>9</v>
      </c>
      <c r="D248" s="71">
        <v>6</v>
      </c>
      <c r="E248" s="71"/>
      <c r="F248" s="89" t="s">
        <v>218</v>
      </c>
      <c r="G248" s="94">
        <f>+G249</f>
        <v>0</v>
      </c>
      <c r="H248" s="94">
        <f t="shared" ref="H248:K248" si="107">+H249</f>
        <v>502164.16</v>
      </c>
      <c r="I248" s="94">
        <f t="shared" si="107"/>
        <v>0</v>
      </c>
      <c r="J248" s="94">
        <f>+J249</f>
        <v>502164.16</v>
      </c>
      <c r="K248" s="75">
        <f t="shared" si="107"/>
        <v>7.296817452624392E-2</v>
      </c>
    </row>
    <row r="249" spans="1:11" ht="12.75" x14ac:dyDescent="0.2">
      <c r="A249" s="76">
        <v>2</v>
      </c>
      <c r="B249" s="77">
        <v>3</v>
      </c>
      <c r="C249" s="77">
        <v>9</v>
      </c>
      <c r="D249" s="77">
        <v>6</v>
      </c>
      <c r="E249" s="77" t="s">
        <v>28</v>
      </c>
      <c r="F249" s="78" t="s">
        <v>218</v>
      </c>
      <c r="G249" s="79"/>
      <c r="H249" s="80">
        <v>502164.16</v>
      </c>
      <c r="I249" s="79"/>
      <c r="J249" s="81">
        <f t="shared" si="97"/>
        <v>502164.16</v>
      </c>
      <c r="K249" s="90">
        <f t="shared" si="84"/>
        <v>7.296817452624392E-2</v>
      </c>
    </row>
    <row r="250" spans="1:11" ht="12.75" x14ac:dyDescent="0.2">
      <c r="A250" s="70">
        <v>2</v>
      </c>
      <c r="B250" s="71">
        <v>3</v>
      </c>
      <c r="C250" s="71">
        <v>9</v>
      </c>
      <c r="D250" s="71">
        <v>8</v>
      </c>
      <c r="E250" s="71"/>
      <c r="F250" s="89" t="s">
        <v>219</v>
      </c>
      <c r="G250" s="94">
        <f>+G251</f>
        <v>0</v>
      </c>
      <c r="H250" s="94">
        <f t="shared" ref="H250:K250" si="108">+H251</f>
        <v>362732</v>
      </c>
      <c r="I250" s="94">
        <f t="shared" si="108"/>
        <v>0</v>
      </c>
      <c r="J250" s="94">
        <f>+J251</f>
        <v>362732</v>
      </c>
      <c r="K250" s="75">
        <f t="shared" si="108"/>
        <v>5.2707648196664438E-2</v>
      </c>
    </row>
    <row r="251" spans="1:11" ht="12.75" x14ac:dyDescent="0.2">
      <c r="A251" s="76">
        <v>2</v>
      </c>
      <c r="B251" s="77">
        <v>3</v>
      </c>
      <c r="C251" s="77">
        <v>9</v>
      </c>
      <c r="D251" s="77">
        <v>8</v>
      </c>
      <c r="E251" s="77" t="s">
        <v>28</v>
      </c>
      <c r="F251" s="78" t="s">
        <v>219</v>
      </c>
      <c r="G251" s="91"/>
      <c r="H251" s="80">
        <f>195000+167732</f>
        <v>362732</v>
      </c>
      <c r="I251" s="91"/>
      <c r="J251" s="81">
        <f t="shared" si="97"/>
        <v>362732</v>
      </c>
      <c r="K251" s="90">
        <f t="shared" si="84"/>
        <v>5.2707648196664438E-2</v>
      </c>
    </row>
    <row r="252" spans="1:11" ht="12.75" x14ac:dyDescent="0.2">
      <c r="A252" s="70">
        <v>2</v>
      </c>
      <c r="B252" s="71">
        <v>3</v>
      </c>
      <c r="C252" s="71">
        <v>9</v>
      </c>
      <c r="D252" s="71">
        <v>9</v>
      </c>
      <c r="E252" s="71"/>
      <c r="F252" s="89" t="s">
        <v>220</v>
      </c>
      <c r="G252" s="94">
        <f>+G253</f>
        <v>0</v>
      </c>
      <c r="H252" s="94">
        <f t="shared" ref="H252:K252" si="109">+H253</f>
        <v>0</v>
      </c>
      <c r="I252" s="94">
        <f t="shared" si="109"/>
        <v>0</v>
      </c>
      <c r="J252" s="94">
        <f t="shared" si="109"/>
        <v>0</v>
      </c>
      <c r="K252" s="75">
        <f t="shared" si="109"/>
        <v>0</v>
      </c>
    </row>
    <row r="253" spans="1:11" ht="12.75" x14ac:dyDescent="0.2">
      <c r="A253" s="76">
        <v>2</v>
      </c>
      <c r="B253" s="77">
        <v>3</v>
      </c>
      <c r="C253" s="77">
        <v>9</v>
      </c>
      <c r="D253" s="77">
        <v>9</v>
      </c>
      <c r="E253" s="77" t="s">
        <v>28</v>
      </c>
      <c r="F253" s="78" t="s">
        <v>220</v>
      </c>
      <c r="G253" s="79"/>
      <c r="H253" s="79"/>
      <c r="I253" s="79"/>
      <c r="J253" s="81">
        <f t="shared" si="97"/>
        <v>0</v>
      </c>
      <c r="K253" s="90">
        <f t="shared" si="84"/>
        <v>0</v>
      </c>
    </row>
    <row r="254" spans="1:11" ht="12.75" x14ac:dyDescent="0.2">
      <c r="A254" s="57">
        <v>2</v>
      </c>
      <c r="B254" s="58">
        <v>4</v>
      </c>
      <c r="C254" s="58"/>
      <c r="D254" s="58"/>
      <c r="E254" s="58"/>
      <c r="F254" s="59" t="s">
        <v>221</v>
      </c>
      <c r="G254" s="60">
        <f>+G262+G265</f>
        <v>0</v>
      </c>
      <c r="H254" s="60">
        <f t="shared" ref="H254:K254" si="110">+H262+H265</f>
        <v>0</v>
      </c>
      <c r="I254" s="60">
        <f t="shared" si="110"/>
        <v>0</v>
      </c>
      <c r="J254" s="60">
        <f>+J262+J265</f>
        <v>0</v>
      </c>
      <c r="K254" s="60">
        <f t="shared" si="110"/>
        <v>0</v>
      </c>
    </row>
    <row r="255" spans="1:11" ht="12.75" x14ac:dyDescent="0.2">
      <c r="A255" s="70">
        <v>2</v>
      </c>
      <c r="B255" s="71">
        <v>4</v>
      </c>
      <c r="C255" s="71">
        <v>1</v>
      </c>
      <c r="D255" s="71">
        <v>2</v>
      </c>
      <c r="E255" s="71"/>
      <c r="F255" s="89" t="s">
        <v>222</v>
      </c>
      <c r="G255" s="94">
        <f>+G256+G257</f>
        <v>0</v>
      </c>
      <c r="H255" s="94">
        <f t="shared" ref="H255:K255" si="111">+H256+H257</f>
        <v>0</v>
      </c>
      <c r="I255" s="94">
        <f t="shared" si="111"/>
        <v>0</v>
      </c>
      <c r="J255" s="94">
        <f t="shared" si="111"/>
        <v>0</v>
      </c>
      <c r="K255" s="75">
        <f t="shared" si="111"/>
        <v>0</v>
      </c>
    </row>
    <row r="256" spans="1:11" ht="12.75" x14ac:dyDescent="0.2">
      <c r="A256" s="76">
        <v>2</v>
      </c>
      <c r="B256" s="77">
        <v>4</v>
      </c>
      <c r="C256" s="77">
        <v>1</v>
      </c>
      <c r="D256" s="77">
        <v>2</v>
      </c>
      <c r="E256" s="77" t="s">
        <v>28</v>
      </c>
      <c r="F256" s="83" t="s">
        <v>223</v>
      </c>
      <c r="G256" s="79"/>
      <c r="H256" s="79"/>
      <c r="I256" s="79"/>
      <c r="J256" s="81">
        <f t="shared" si="97"/>
        <v>0</v>
      </c>
      <c r="K256" s="90">
        <f t="shared" si="84"/>
        <v>0</v>
      </c>
    </row>
    <row r="257" spans="1:11" ht="12.75" x14ac:dyDescent="0.2">
      <c r="A257" s="76">
        <v>2</v>
      </c>
      <c r="B257" s="77">
        <v>4</v>
      </c>
      <c r="C257" s="77">
        <v>1</v>
      </c>
      <c r="D257" s="77">
        <v>2</v>
      </c>
      <c r="E257" s="77" t="s">
        <v>30</v>
      </c>
      <c r="F257" s="83" t="s">
        <v>224</v>
      </c>
      <c r="G257" s="79"/>
      <c r="H257" s="79"/>
      <c r="I257" s="79"/>
      <c r="J257" s="81">
        <f t="shared" si="97"/>
        <v>0</v>
      </c>
      <c r="K257" s="90">
        <f t="shared" si="84"/>
        <v>0</v>
      </c>
    </row>
    <row r="258" spans="1:11" ht="12.75" x14ac:dyDescent="0.2">
      <c r="A258" s="70">
        <v>2</v>
      </c>
      <c r="B258" s="71">
        <v>4</v>
      </c>
      <c r="C258" s="71">
        <v>1</v>
      </c>
      <c r="D258" s="71">
        <v>5</v>
      </c>
      <c r="E258" s="71"/>
      <c r="F258" s="72" t="s">
        <v>225</v>
      </c>
      <c r="G258" s="73">
        <f>+G259</f>
        <v>0</v>
      </c>
      <c r="H258" s="73">
        <f t="shared" ref="H258:K258" si="112">+H259</f>
        <v>0</v>
      </c>
      <c r="I258" s="73">
        <f t="shared" si="112"/>
        <v>0</v>
      </c>
      <c r="J258" s="73">
        <f t="shared" si="112"/>
        <v>0</v>
      </c>
      <c r="K258" s="75">
        <f t="shared" si="112"/>
        <v>0</v>
      </c>
    </row>
    <row r="259" spans="1:11" ht="12.75" x14ac:dyDescent="0.2">
      <c r="A259" s="76">
        <v>2</v>
      </c>
      <c r="B259" s="77">
        <v>4</v>
      </c>
      <c r="C259" s="77">
        <v>1</v>
      </c>
      <c r="D259" s="77">
        <v>5</v>
      </c>
      <c r="E259" s="77" t="s">
        <v>28</v>
      </c>
      <c r="F259" s="83" t="s">
        <v>225</v>
      </c>
      <c r="G259" s="91"/>
      <c r="H259" s="91"/>
      <c r="I259" s="91"/>
      <c r="J259" s="81">
        <f t="shared" si="97"/>
        <v>0</v>
      </c>
      <c r="K259" s="90">
        <f t="shared" ref="K259:K322" si="113">IFERROR(J259/$J$18*100,"0.00")</f>
        <v>0</v>
      </c>
    </row>
    <row r="260" spans="1:11" ht="12.75" x14ac:dyDescent="0.2">
      <c r="A260" s="70">
        <v>2</v>
      </c>
      <c r="B260" s="71">
        <v>4</v>
      </c>
      <c r="C260" s="71">
        <v>1</v>
      </c>
      <c r="D260" s="71">
        <v>6</v>
      </c>
      <c r="E260" s="77"/>
      <c r="F260" s="72" t="s">
        <v>226</v>
      </c>
      <c r="G260" s="94">
        <f>+G261</f>
        <v>0</v>
      </c>
      <c r="H260" s="94">
        <f t="shared" ref="H260:K260" si="114">+H261</f>
        <v>0</v>
      </c>
      <c r="I260" s="94">
        <f t="shared" si="114"/>
        <v>0</v>
      </c>
      <c r="J260" s="94">
        <f t="shared" si="114"/>
        <v>0</v>
      </c>
      <c r="K260" s="75">
        <f t="shared" si="114"/>
        <v>0</v>
      </c>
    </row>
    <row r="261" spans="1:11" ht="12.75" x14ac:dyDescent="0.2">
      <c r="A261" s="76">
        <v>2</v>
      </c>
      <c r="B261" s="77">
        <v>4</v>
      </c>
      <c r="C261" s="77">
        <v>1</v>
      </c>
      <c r="D261" s="77">
        <v>6</v>
      </c>
      <c r="E261" s="77" t="s">
        <v>28</v>
      </c>
      <c r="F261" s="83" t="s">
        <v>227</v>
      </c>
      <c r="G261" s="91"/>
      <c r="H261" s="91"/>
      <c r="I261" s="91"/>
      <c r="J261" s="81">
        <f t="shared" si="97"/>
        <v>0</v>
      </c>
      <c r="K261" s="90">
        <f t="shared" si="113"/>
        <v>0</v>
      </c>
    </row>
    <row r="262" spans="1:11" ht="12.75" x14ac:dyDescent="0.2">
      <c r="A262" s="63">
        <v>2</v>
      </c>
      <c r="B262" s="64">
        <v>4</v>
      </c>
      <c r="C262" s="64">
        <v>4</v>
      </c>
      <c r="D262" s="64"/>
      <c r="E262" s="64"/>
      <c r="F262" s="65" t="s">
        <v>228</v>
      </c>
      <c r="G262" s="66">
        <f>+G263</f>
        <v>0</v>
      </c>
      <c r="H262" s="66">
        <f t="shared" ref="H262:K263" si="115">+H263</f>
        <v>0</v>
      </c>
      <c r="I262" s="66">
        <f t="shared" si="115"/>
        <v>0</v>
      </c>
      <c r="J262" s="66">
        <f t="shared" si="115"/>
        <v>0</v>
      </c>
      <c r="K262" s="97">
        <f t="shared" si="115"/>
        <v>0</v>
      </c>
    </row>
    <row r="263" spans="1:11" ht="12.75" x14ac:dyDescent="0.2">
      <c r="A263" s="99">
        <v>2</v>
      </c>
      <c r="B263" s="71">
        <v>4</v>
      </c>
      <c r="C263" s="71">
        <v>4</v>
      </c>
      <c r="D263" s="71">
        <v>1</v>
      </c>
      <c r="E263" s="71"/>
      <c r="F263" s="72" t="s">
        <v>229</v>
      </c>
      <c r="G263" s="94">
        <f>+G264</f>
        <v>0</v>
      </c>
      <c r="H263" s="94">
        <f t="shared" si="115"/>
        <v>0</v>
      </c>
      <c r="I263" s="94">
        <f t="shared" si="115"/>
        <v>0</v>
      </c>
      <c r="J263" s="94">
        <f t="shared" si="115"/>
        <v>0</v>
      </c>
      <c r="K263" s="75">
        <f t="shared" si="115"/>
        <v>0</v>
      </c>
    </row>
    <row r="264" spans="1:11" ht="22.5" x14ac:dyDescent="0.2">
      <c r="A264" s="100">
        <v>2</v>
      </c>
      <c r="B264" s="77">
        <v>4</v>
      </c>
      <c r="C264" s="77">
        <v>4</v>
      </c>
      <c r="D264" s="77">
        <v>1</v>
      </c>
      <c r="E264" s="77" t="s">
        <v>37</v>
      </c>
      <c r="F264" s="83" t="s">
        <v>230</v>
      </c>
      <c r="G264" s="79"/>
      <c r="H264" s="80"/>
      <c r="I264" s="80"/>
      <c r="J264" s="81">
        <f>SUBTOTAL(9,G264:I264)</f>
        <v>0</v>
      </c>
      <c r="K264" s="90">
        <f t="shared" si="113"/>
        <v>0</v>
      </c>
    </row>
    <row r="265" spans="1:11" ht="12.75" x14ac:dyDescent="0.2">
      <c r="A265" s="63">
        <v>2</v>
      </c>
      <c r="B265" s="64">
        <v>4</v>
      </c>
      <c r="C265" s="64">
        <v>9</v>
      </c>
      <c r="D265" s="64"/>
      <c r="E265" s="64"/>
      <c r="F265" s="65" t="s">
        <v>231</v>
      </c>
      <c r="G265" s="66">
        <f>+G266+G268</f>
        <v>0</v>
      </c>
      <c r="H265" s="66">
        <f t="shared" ref="H265:K265" si="116">+H266+H268</f>
        <v>0</v>
      </c>
      <c r="I265" s="66">
        <f t="shared" si="116"/>
        <v>0</v>
      </c>
      <c r="J265" s="66">
        <f t="shared" si="116"/>
        <v>0</v>
      </c>
      <c r="K265" s="66">
        <f t="shared" si="116"/>
        <v>0</v>
      </c>
    </row>
    <row r="266" spans="1:11" ht="12.75" x14ac:dyDescent="0.2">
      <c r="A266" s="70">
        <v>2</v>
      </c>
      <c r="B266" s="71">
        <v>4</v>
      </c>
      <c r="C266" s="71">
        <v>9</v>
      </c>
      <c r="D266" s="71">
        <v>1</v>
      </c>
      <c r="E266" s="71"/>
      <c r="F266" s="72" t="s">
        <v>231</v>
      </c>
      <c r="G266" s="94">
        <f>+G267</f>
        <v>0</v>
      </c>
      <c r="H266" s="94">
        <f t="shared" ref="H266:K266" si="117">+H267</f>
        <v>0</v>
      </c>
      <c r="I266" s="94">
        <f t="shared" si="117"/>
        <v>0</v>
      </c>
      <c r="J266" s="94">
        <f t="shared" si="117"/>
        <v>0</v>
      </c>
      <c r="K266" s="75">
        <f t="shared" si="117"/>
        <v>0</v>
      </c>
    </row>
    <row r="267" spans="1:11" ht="12.75" x14ac:dyDescent="0.2">
      <c r="A267" s="76">
        <v>2</v>
      </c>
      <c r="B267" s="77">
        <v>4</v>
      </c>
      <c r="C267" s="77">
        <v>9</v>
      </c>
      <c r="D267" s="77">
        <v>1</v>
      </c>
      <c r="E267" s="77" t="s">
        <v>28</v>
      </c>
      <c r="F267" s="83" t="s">
        <v>231</v>
      </c>
      <c r="G267" s="91"/>
      <c r="H267" s="91"/>
      <c r="I267" s="91"/>
      <c r="J267" s="81">
        <f t="shared" ref="J267" si="118">SUBTOTAL(9,G267:I267)</f>
        <v>0</v>
      </c>
      <c r="K267" s="90">
        <f t="shared" si="113"/>
        <v>0</v>
      </c>
    </row>
    <row r="268" spans="1:11" ht="12.75" x14ac:dyDescent="0.2">
      <c r="A268" s="70">
        <v>2</v>
      </c>
      <c r="B268" s="71">
        <v>4</v>
      </c>
      <c r="C268" s="71">
        <v>9</v>
      </c>
      <c r="D268" s="71">
        <v>4</v>
      </c>
      <c r="E268" s="71"/>
      <c r="F268" s="72" t="s">
        <v>232</v>
      </c>
      <c r="G268" s="94">
        <f>+G269</f>
        <v>0</v>
      </c>
      <c r="H268" s="94">
        <f t="shared" ref="H268:K268" si="119">+H269</f>
        <v>0</v>
      </c>
      <c r="I268" s="94">
        <f t="shared" si="119"/>
        <v>0</v>
      </c>
      <c r="J268" s="94">
        <f t="shared" si="119"/>
        <v>0</v>
      </c>
      <c r="K268" s="75">
        <f t="shared" si="119"/>
        <v>0</v>
      </c>
    </row>
    <row r="269" spans="1:11" ht="12.75" x14ac:dyDescent="0.2">
      <c r="A269" s="76">
        <v>2</v>
      </c>
      <c r="B269" s="77">
        <v>4</v>
      </c>
      <c r="C269" s="77">
        <v>9</v>
      </c>
      <c r="D269" s="77">
        <v>4</v>
      </c>
      <c r="E269" s="77" t="s">
        <v>28</v>
      </c>
      <c r="F269" s="83" t="s">
        <v>232</v>
      </c>
      <c r="G269" s="91"/>
      <c r="H269" s="91"/>
      <c r="I269" s="91"/>
      <c r="J269" s="81">
        <f t="shared" ref="J269" si="120">SUBTOTAL(9,G269:I269)</f>
        <v>0</v>
      </c>
      <c r="K269" s="90">
        <f t="shared" si="113"/>
        <v>0</v>
      </c>
    </row>
    <row r="270" spans="1:11" ht="12.75" x14ac:dyDescent="0.2">
      <c r="A270" s="57">
        <v>2</v>
      </c>
      <c r="B270" s="58">
        <v>6</v>
      </c>
      <c r="C270" s="58"/>
      <c r="D270" s="58"/>
      <c r="E270" s="58"/>
      <c r="F270" s="59" t="s">
        <v>233</v>
      </c>
      <c r="G270" s="60">
        <f>+G271+G282+G289+G294+G301+G310+G313</f>
        <v>0</v>
      </c>
      <c r="H270" s="60">
        <f>+H271+H282+H289+H294+H301+H310+H313</f>
        <v>13708984</v>
      </c>
      <c r="I270" s="60">
        <f t="shared" ref="I270:K270" si="121">+I271+I282+I289+I294+I301+I310+I313</f>
        <v>0</v>
      </c>
      <c r="J270" s="60">
        <f>+J271+J282+J289+J294+J301+J310+J313</f>
        <v>13708984</v>
      </c>
      <c r="K270" s="60">
        <f t="shared" si="121"/>
        <v>1.9920169872128779</v>
      </c>
    </row>
    <row r="271" spans="1:11" ht="12.75" x14ac:dyDescent="0.2">
      <c r="A271" s="63">
        <v>2</v>
      </c>
      <c r="B271" s="64">
        <v>6</v>
      </c>
      <c r="C271" s="64">
        <v>1</v>
      </c>
      <c r="D271" s="64"/>
      <c r="E271" s="64"/>
      <c r="F271" s="65" t="s">
        <v>234</v>
      </c>
      <c r="G271" s="66">
        <f>+G272+G274+G276+G278+G280</f>
        <v>0</v>
      </c>
      <c r="H271" s="66">
        <f>+H272+H274+H276+H278+H280</f>
        <v>3995836</v>
      </c>
      <c r="I271" s="66">
        <f t="shared" ref="I271:K271" si="122">+I272+I274+I276+I278+I280</f>
        <v>0</v>
      </c>
      <c r="J271" s="66">
        <f>+J272+J274+J276+J278+J280</f>
        <v>3995836</v>
      </c>
      <c r="K271" s="66">
        <f t="shared" si="122"/>
        <v>0.58062458823474861</v>
      </c>
    </row>
    <row r="272" spans="1:11" ht="12.75" x14ac:dyDescent="0.2">
      <c r="A272" s="70">
        <v>2</v>
      </c>
      <c r="B272" s="71">
        <v>6</v>
      </c>
      <c r="C272" s="71">
        <v>1</v>
      </c>
      <c r="D272" s="71">
        <v>1</v>
      </c>
      <c r="E272" s="71"/>
      <c r="F272" s="89" t="s">
        <v>235</v>
      </c>
      <c r="G272" s="94">
        <f>+G273</f>
        <v>0</v>
      </c>
      <c r="H272" s="94">
        <f t="shared" ref="H272:K272" si="123">+H273</f>
        <v>2416000</v>
      </c>
      <c r="I272" s="94">
        <f t="shared" si="123"/>
        <v>0</v>
      </c>
      <c r="J272" s="94">
        <f t="shared" si="123"/>
        <v>2416000</v>
      </c>
      <c r="K272" s="75">
        <f t="shared" si="123"/>
        <v>0.35106270757237101</v>
      </c>
    </row>
    <row r="273" spans="1:11" ht="12.75" x14ac:dyDescent="0.2">
      <c r="A273" s="76">
        <v>2</v>
      </c>
      <c r="B273" s="77">
        <v>6</v>
      </c>
      <c r="C273" s="77">
        <v>1</v>
      </c>
      <c r="D273" s="77">
        <v>1</v>
      </c>
      <c r="E273" s="77" t="s">
        <v>28</v>
      </c>
      <c r="F273" s="78" t="s">
        <v>235</v>
      </c>
      <c r="G273" s="91"/>
      <c r="H273" s="80">
        <v>2416000</v>
      </c>
      <c r="I273" s="80"/>
      <c r="J273" s="81">
        <f>SUBTOTAL(9,G273:I273)</f>
        <v>2416000</v>
      </c>
      <c r="K273" s="90">
        <f t="shared" si="113"/>
        <v>0.35106270757237101</v>
      </c>
    </row>
    <row r="274" spans="1:11" ht="12.75" x14ac:dyDescent="0.2">
      <c r="A274" s="70">
        <v>2</v>
      </c>
      <c r="B274" s="71">
        <v>6</v>
      </c>
      <c r="C274" s="71">
        <v>1</v>
      </c>
      <c r="D274" s="71">
        <v>2</v>
      </c>
      <c r="E274" s="71"/>
      <c r="F274" s="89" t="s">
        <v>236</v>
      </c>
      <c r="G274" s="94">
        <f>+G275</f>
        <v>0</v>
      </c>
      <c r="H274" s="94">
        <f t="shared" ref="H274:K274" si="124">+H275</f>
        <v>170000</v>
      </c>
      <c r="I274" s="94">
        <f t="shared" si="124"/>
        <v>0</v>
      </c>
      <c r="J274" s="94">
        <f t="shared" si="124"/>
        <v>170000</v>
      </c>
      <c r="K274" s="75">
        <f t="shared" si="124"/>
        <v>2.4702260052691667E-2</v>
      </c>
    </row>
    <row r="275" spans="1:11" ht="12.75" x14ac:dyDescent="0.2">
      <c r="A275" s="76">
        <v>2</v>
      </c>
      <c r="B275" s="77">
        <v>6</v>
      </c>
      <c r="C275" s="77">
        <v>1</v>
      </c>
      <c r="D275" s="77">
        <v>2</v>
      </c>
      <c r="E275" s="77" t="s">
        <v>28</v>
      </c>
      <c r="F275" s="83" t="s">
        <v>236</v>
      </c>
      <c r="G275" s="91"/>
      <c r="H275" s="80">
        <v>170000</v>
      </c>
      <c r="I275" s="93"/>
      <c r="J275" s="81">
        <f>SUBTOTAL(9,G275:I275)</f>
        <v>170000</v>
      </c>
      <c r="K275" s="90">
        <f t="shared" si="113"/>
        <v>2.4702260052691667E-2</v>
      </c>
    </row>
    <row r="276" spans="1:11" ht="12.75" x14ac:dyDescent="0.2">
      <c r="A276" s="70">
        <v>2</v>
      </c>
      <c r="B276" s="71">
        <v>6</v>
      </c>
      <c r="C276" s="71">
        <v>1</v>
      </c>
      <c r="D276" s="71">
        <v>3</v>
      </c>
      <c r="E276" s="71"/>
      <c r="F276" s="72" t="s">
        <v>237</v>
      </c>
      <c r="G276" s="94">
        <f>+G277</f>
        <v>0</v>
      </c>
      <c r="H276" s="94">
        <f t="shared" ref="H276:K276" si="125">+H277</f>
        <v>885936</v>
      </c>
      <c r="I276" s="94">
        <f t="shared" si="125"/>
        <v>0</v>
      </c>
      <c r="J276" s="94">
        <f t="shared" si="125"/>
        <v>885936</v>
      </c>
      <c r="K276" s="75">
        <f t="shared" si="125"/>
        <v>0.12873306742377319</v>
      </c>
    </row>
    <row r="277" spans="1:11" ht="12.75" x14ac:dyDescent="0.2">
      <c r="A277" s="76">
        <v>2</v>
      </c>
      <c r="B277" s="77">
        <v>6</v>
      </c>
      <c r="C277" s="77">
        <v>1</v>
      </c>
      <c r="D277" s="77">
        <v>3</v>
      </c>
      <c r="E277" s="77" t="s">
        <v>28</v>
      </c>
      <c r="F277" s="83" t="s">
        <v>237</v>
      </c>
      <c r="G277" s="91"/>
      <c r="H277" s="80">
        <v>885936</v>
      </c>
      <c r="I277" s="80"/>
      <c r="J277" s="81">
        <f>SUBTOTAL(9,G277:I277)</f>
        <v>885936</v>
      </c>
      <c r="K277" s="90">
        <f t="shared" si="113"/>
        <v>0.12873306742377319</v>
      </c>
    </row>
    <row r="278" spans="1:11" ht="12.75" x14ac:dyDescent="0.2">
      <c r="A278" s="70">
        <v>2</v>
      </c>
      <c r="B278" s="71">
        <v>6</v>
      </c>
      <c r="C278" s="71">
        <v>1</v>
      </c>
      <c r="D278" s="71">
        <v>4</v>
      </c>
      <c r="E278" s="71"/>
      <c r="F278" s="89" t="s">
        <v>238</v>
      </c>
      <c r="G278" s="94">
        <f>+G279</f>
        <v>0</v>
      </c>
      <c r="H278" s="94">
        <f t="shared" ref="H278:K278" si="126">+H279</f>
        <v>523900</v>
      </c>
      <c r="I278" s="94">
        <f t="shared" si="126"/>
        <v>0</v>
      </c>
      <c r="J278" s="94">
        <f t="shared" si="126"/>
        <v>523900</v>
      </c>
      <c r="K278" s="75">
        <f t="shared" si="126"/>
        <v>7.6126553185912743E-2</v>
      </c>
    </row>
    <row r="279" spans="1:11" ht="12.75" x14ac:dyDescent="0.2">
      <c r="A279" s="76">
        <v>2</v>
      </c>
      <c r="B279" s="77">
        <v>6</v>
      </c>
      <c r="C279" s="77">
        <v>1</v>
      </c>
      <c r="D279" s="77">
        <v>4</v>
      </c>
      <c r="E279" s="77" t="s">
        <v>28</v>
      </c>
      <c r="F279" s="83" t="s">
        <v>238</v>
      </c>
      <c r="G279" s="91"/>
      <c r="H279" s="95">
        <v>523900</v>
      </c>
      <c r="I279" s="93"/>
      <c r="J279" s="81">
        <f>SUBTOTAL(9,G279:I279)</f>
        <v>523900</v>
      </c>
      <c r="K279" s="90">
        <f t="shared" si="113"/>
        <v>7.6126553185912743E-2</v>
      </c>
    </row>
    <row r="280" spans="1:11" ht="12.75" x14ac:dyDescent="0.2">
      <c r="A280" s="70">
        <v>2</v>
      </c>
      <c r="B280" s="71">
        <v>6</v>
      </c>
      <c r="C280" s="71">
        <v>1</v>
      </c>
      <c r="D280" s="71">
        <v>9</v>
      </c>
      <c r="E280" s="71"/>
      <c r="F280" s="89" t="s">
        <v>239</v>
      </c>
      <c r="G280" s="94">
        <f>+G281</f>
        <v>0</v>
      </c>
      <c r="H280" s="94">
        <f t="shared" ref="H280:K280" si="127">+H281</f>
        <v>0</v>
      </c>
      <c r="I280" s="94">
        <f t="shared" si="127"/>
        <v>0</v>
      </c>
      <c r="J280" s="94">
        <f t="shared" si="127"/>
        <v>0</v>
      </c>
      <c r="K280" s="75">
        <f t="shared" si="127"/>
        <v>0</v>
      </c>
    </row>
    <row r="281" spans="1:11" ht="12.75" x14ac:dyDescent="0.2">
      <c r="A281" s="76">
        <v>2</v>
      </c>
      <c r="B281" s="77">
        <v>6</v>
      </c>
      <c r="C281" s="77">
        <v>1</v>
      </c>
      <c r="D281" s="77">
        <v>9</v>
      </c>
      <c r="E281" s="77" t="s">
        <v>28</v>
      </c>
      <c r="F281" s="83" t="s">
        <v>239</v>
      </c>
      <c r="G281" s="91"/>
      <c r="H281" s="80"/>
      <c r="I281" s="80"/>
      <c r="J281" s="81">
        <f t="shared" ref="J281:J286" si="128">SUBTOTAL(9,G281:I281)</f>
        <v>0</v>
      </c>
      <c r="K281" s="90">
        <f t="shared" si="113"/>
        <v>0</v>
      </c>
    </row>
    <row r="282" spans="1:11" ht="12.75" x14ac:dyDescent="0.2">
      <c r="A282" s="63">
        <v>2</v>
      </c>
      <c r="B282" s="64">
        <v>6</v>
      </c>
      <c r="C282" s="64">
        <v>2</v>
      </c>
      <c r="D282" s="64"/>
      <c r="E282" s="64"/>
      <c r="F282" s="65" t="s">
        <v>240</v>
      </c>
      <c r="G282" s="66">
        <f>+G283+G285+G287</f>
        <v>0</v>
      </c>
      <c r="H282" s="66">
        <f>+H283+H285+H287</f>
        <v>0</v>
      </c>
      <c r="I282" s="66">
        <f t="shared" ref="I282:K282" si="129">+I283+I285+I287</f>
        <v>0</v>
      </c>
      <c r="J282" s="66">
        <f>+J283+J285+J287</f>
        <v>0</v>
      </c>
      <c r="K282" s="66">
        <f t="shared" si="129"/>
        <v>0</v>
      </c>
    </row>
    <row r="283" spans="1:11" ht="12.75" x14ac:dyDescent="0.2">
      <c r="A283" s="70">
        <v>2</v>
      </c>
      <c r="B283" s="71">
        <v>6</v>
      </c>
      <c r="C283" s="71">
        <v>2</v>
      </c>
      <c r="D283" s="71">
        <v>1</v>
      </c>
      <c r="E283" s="71"/>
      <c r="F283" s="89" t="s">
        <v>241</v>
      </c>
      <c r="G283" s="94">
        <f>+G284</f>
        <v>0</v>
      </c>
      <c r="H283" s="94">
        <f t="shared" ref="H283:K283" si="130">+H284</f>
        <v>0</v>
      </c>
      <c r="I283" s="94">
        <f t="shared" si="130"/>
        <v>0</v>
      </c>
      <c r="J283" s="94">
        <f>+J284</f>
        <v>0</v>
      </c>
      <c r="K283" s="75">
        <f t="shared" si="130"/>
        <v>0</v>
      </c>
    </row>
    <row r="284" spans="1:11" ht="12.75" x14ac:dyDescent="0.2">
      <c r="A284" s="76">
        <v>2</v>
      </c>
      <c r="B284" s="77">
        <v>6</v>
      </c>
      <c r="C284" s="77">
        <v>2</v>
      </c>
      <c r="D284" s="77">
        <v>1</v>
      </c>
      <c r="E284" s="77" t="s">
        <v>28</v>
      </c>
      <c r="F284" s="83" t="s">
        <v>241</v>
      </c>
      <c r="G284" s="91"/>
      <c r="H284" s="80"/>
      <c r="I284" s="80"/>
      <c r="J284" s="81">
        <f t="shared" si="128"/>
        <v>0</v>
      </c>
      <c r="K284" s="90">
        <f t="shared" si="113"/>
        <v>0</v>
      </c>
    </row>
    <row r="285" spans="1:11" ht="12.75" x14ac:dyDescent="0.2">
      <c r="A285" s="70">
        <v>2</v>
      </c>
      <c r="B285" s="71">
        <v>6</v>
      </c>
      <c r="C285" s="71">
        <v>2</v>
      </c>
      <c r="D285" s="71">
        <v>3</v>
      </c>
      <c r="E285" s="71"/>
      <c r="F285" s="89" t="s">
        <v>242</v>
      </c>
      <c r="G285" s="94">
        <f>+G286</f>
        <v>0</v>
      </c>
      <c r="H285" s="94">
        <f>+H286</f>
        <v>0</v>
      </c>
      <c r="I285" s="94">
        <f t="shared" ref="I285:J285" si="131">+I286</f>
        <v>0</v>
      </c>
      <c r="J285" s="94">
        <f t="shared" si="131"/>
        <v>0</v>
      </c>
      <c r="K285" s="75">
        <f>+K286</f>
        <v>0</v>
      </c>
    </row>
    <row r="286" spans="1:11" ht="12.75" x14ac:dyDescent="0.2">
      <c r="A286" s="76">
        <v>2</v>
      </c>
      <c r="B286" s="77">
        <v>6</v>
      </c>
      <c r="C286" s="77">
        <v>2</v>
      </c>
      <c r="D286" s="77">
        <v>3</v>
      </c>
      <c r="E286" s="77" t="s">
        <v>28</v>
      </c>
      <c r="F286" s="83" t="s">
        <v>242</v>
      </c>
      <c r="G286" s="91"/>
      <c r="H286" s="93"/>
      <c r="I286" s="93"/>
      <c r="J286" s="81">
        <f t="shared" si="128"/>
        <v>0</v>
      </c>
      <c r="K286" s="90">
        <f t="shared" si="113"/>
        <v>0</v>
      </c>
    </row>
    <row r="287" spans="1:11" ht="12.75" x14ac:dyDescent="0.2">
      <c r="A287" s="70">
        <v>2</v>
      </c>
      <c r="B287" s="71">
        <v>6</v>
      </c>
      <c r="C287" s="71">
        <v>2</v>
      </c>
      <c r="D287" s="71">
        <v>4</v>
      </c>
      <c r="E287" s="71"/>
      <c r="F287" s="89" t="s">
        <v>243</v>
      </c>
      <c r="G287" s="94">
        <f>+G288</f>
        <v>0</v>
      </c>
      <c r="H287" s="96">
        <f>+H288</f>
        <v>0</v>
      </c>
      <c r="I287" s="96">
        <f>+I288+I289+I290+I291+I292+I293+I294</f>
        <v>0</v>
      </c>
      <c r="J287" s="96">
        <f>+J288</f>
        <v>0</v>
      </c>
      <c r="K287" s="75">
        <f t="shared" si="113"/>
        <v>0</v>
      </c>
    </row>
    <row r="288" spans="1:11" ht="12.75" x14ac:dyDescent="0.2">
      <c r="A288" s="76">
        <v>2</v>
      </c>
      <c r="B288" s="77">
        <v>6</v>
      </c>
      <c r="C288" s="77">
        <v>2</v>
      </c>
      <c r="D288" s="77">
        <v>4</v>
      </c>
      <c r="E288" s="77" t="s">
        <v>28</v>
      </c>
      <c r="F288" s="78" t="s">
        <v>243</v>
      </c>
      <c r="G288" s="91"/>
      <c r="H288" s="80"/>
      <c r="I288" s="80"/>
      <c r="J288" s="81">
        <f t="shared" ref="J288:J293" si="132">SUBTOTAL(9,G288:I288)</f>
        <v>0</v>
      </c>
      <c r="K288" s="90">
        <f t="shared" si="113"/>
        <v>0</v>
      </c>
    </row>
    <row r="289" spans="1:11" ht="12.75" x14ac:dyDescent="0.2">
      <c r="A289" s="63">
        <v>2</v>
      </c>
      <c r="B289" s="64">
        <v>6</v>
      </c>
      <c r="C289" s="64">
        <v>3</v>
      </c>
      <c r="D289" s="64"/>
      <c r="E289" s="64"/>
      <c r="F289" s="65" t="s">
        <v>244</v>
      </c>
      <c r="G289" s="66">
        <f>+G290+G292</f>
        <v>0</v>
      </c>
      <c r="H289" s="66">
        <f>+H290+H292</f>
        <v>7713948</v>
      </c>
      <c r="I289" s="66">
        <f t="shared" ref="I289:K289" si="133">+I290+I292</f>
        <v>0</v>
      </c>
      <c r="J289" s="66">
        <f>+J290+J292</f>
        <v>7713948</v>
      </c>
      <c r="K289" s="66">
        <f t="shared" si="133"/>
        <v>1.1208938207584751</v>
      </c>
    </row>
    <row r="290" spans="1:11" ht="12.75" x14ac:dyDescent="0.2">
      <c r="A290" s="70">
        <v>2</v>
      </c>
      <c r="B290" s="71">
        <v>6</v>
      </c>
      <c r="C290" s="71">
        <v>3</v>
      </c>
      <c r="D290" s="71">
        <v>1</v>
      </c>
      <c r="E290" s="71"/>
      <c r="F290" s="72" t="s">
        <v>245</v>
      </c>
      <c r="G290" s="94">
        <f>+G291</f>
        <v>0</v>
      </c>
      <c r="H290" s="94">
        <f>+H291</f>
        <v>5462300</v>
      </c>
      <c r="I290" s="94">
        <f t="shared" ref="I290:K290" si="134">+I291</f>
        <v>0</v>
      </c>
      <c r="J290" s="94">
        <f t="shared" si="134"/>
        <v>5462300</v>
      </c>
      <c r="K290" s="75">
        <f t="shared" si="134"/>
        <v>0.79371267697539816</v>
      </c>
    </row>
    <row r="291" spans="1:11" ht="12.75" x14ac:dyDescent="0.2">
      <c r="A291" s="76">
        <v>2</v>
      </c>
      <c r="B291" s="77">
        <v>6</v>
      </c>
      <c r="C291" s="77">
        <v>3</v>
      </c>
      <c r="D291" s="77">
        <v>1</v>
      </c>
      <c r="E291" s="77" t="s">
        <v>28</v>
      </c>
      <c r="F291" s="78" t="s">
        <v>245</v>
      </c>
      <c r="G291" s="91"/>
      <c r="H291" s="80">
        <v>5462300</v>
      </c>
      <c r="I291" s="80"/>
      <c r="J291" s="81">
        <f t="shared" si="132"/>
        <v>5462300</v>
      </c>
      <c r="K291" s="90">
        <f t="shared" si="113"/>
        <v>0.79371267697539816</v>
      </c>
    </row>
    <row r="292" spans="1:11" ht="12.75" x14ac:dyDescent="0.2">
      <c r="A292" s="70">
        <v>2</v>
      </c>
      <c r="B292" s="71">
        <v>6</v>
      </c>
      <c r="C292" s="71">
        <v>3</v>
      </c>
      <c r="D292" s="71">
        <v>2</v>
      </c>
      <c r="E292" s="71"/>
      <c r="F292" s="89" t="s">
        <v>246</v>
      </c>
      <c r="G292" s="94">
        <f>+G293</f>
        <v>0</v>
      </c>
      <c r="H292" s="94">
        <f>+H293</f>
        <v>2251648</v>
      </c>
      <c r="I292" s="94">
        <f t="shared" ref="I292:K292" si="135">+I293</f>
        <v>0</v>
      </c>
      <c r="J292" s="94">
        <f t="shared" si="135"/>
        <v>2251648</v>
      </c>
      <c r="K292" s="75">
        <f t="shared" si="135"/>
        <v>0.327181143783077</v>
      </c>
    </row>
    <row r="293" spans="1:11" ht="12.75" x14ac:dyDescent="0.2">
      <c r="A293" s="76">
        <v>2</v>
      </c>
      <c r="B293" s="77">
        <v>6</v>
      </c>
      <c r="C293" s="77">
        <v>3</v>
      </c>
      <c r="D293" s="77">
        <v>2</v>
      </c>
      <c r="E293" s="77" t="s">
        <v>28</v>
      </c>
      <c r="F293" s="83" t="s">
        <v>246</v>
      </c>
      <c r="G293" s="91"/>
      <c r="H293" s="80">
        <v>2251648</v>
      </c>
      <c r="I293" s="80"/>
      <c r="J293" s="81">
        <f t="shared" si="132"/>
        <v>2251648</v>
      </c>
      <c r="K293" s="90">
        <f t="shared" si="113"/>
        <v>0.327181143783077</v>
      </c>
    </row>
    <row r="294" spans="1:11" ht="12.75" x14ac:dyDescent="0.2">
      <c r="A294" s="63">
        <v>2</v>
      </c>
      <c r="B294" s="64">
        <v>6</v>
      </c>
      <c r="C294" s="64">
        <v>4</v>
      </c>
      <c r="D294" s="64"/>
      <c r="E294" s="64"/>
      <c r="F294" s="65" t="s">
        <v>247</v>
      </c>
      <c r="G294" s="66">
        <f>+G295+G297+G299</f>
        <v>0</v>
      </c>
      <c r="H294" s="66">
        <f t="shared" ref="H294:K294" si="136">+H295+H297+H299</f>
        <v>0</v>
      </c>
      <c r="I294" s="66">
        <f t="shared" si="136"/>
        <v>0</v>
      </c>
      <c r="J294" s="66">
        <f t="shared" si="136"/>
        <v>0</v>
      </c>
      <c r="K294" s="66">
        <f t="shared" si="136"/>
        <v>0</v>
      </c>
    </row>
    <row r="295" spans="1:11" ht="12.75" x14ac:dyDescent="0.2">
      <c r="A295" s="70">
        <v>2</v>
      </c>
      <c r="B295" s="71">
        <v>6</v>
      </c>
      <c r="C295" s="71">
        <v>4</v>
      </c>
      <c r="D295" s="71">
        <v>1</v>
      </c>
      <c r="E295" s="71"/>
      <c r="F295" s="89" t="s">
        <v>248</v>
      </c>
      <c r="G295" s="94">
        <f>+G296</f>
        <v>0</v>
      </c>
      <c r="H295" s="94">
        <f t="shared" ref="H295:K295" si="137">+H296</f>
        <v>0</v>
      </c>
      <c r="I295" s="94">
        <f t="shared" si="137"/>
        <v>0</v>
      </c>
      <c r="J295" s="94">
        <f t="shared" si="137"/>
        <v>0</v>
      </c>
      <c r="K295" s="75">
        <f t="shared" si="137"/>
        <v>0</v>
      </c>
    </row>
    <row r="296" spans="1:11" ht="12.75" x14ac:dyDescent="0.2">
      <c r="A296" s="76">
        <v>2</v>
      </c>
      <c r="B296" s="77">
        <v>6</v>
      </c>
      <c r="C296" s="77">
        <v>4</v>
      </c>
      <c r="D296" s="77">
        <v>1</v>
      </c>
      <c r="E296" s="77" t="s">
        <v>28</v>
      </c>
      <c r="F296" s="83" t="s">
        <v>248</v>
      </c>
      <c r="G296" s="91"/>
      <c r="H296" s="93"/>
      <c r="I296" s="93"/>
      <c r="J296" s="81">
        <f>SUBTOTAL(9,G296:I296)</f>
        <v>0</v>
      </c>
      <c r="K296" s="90">
        <f t="shared" si="113"/>
        <v>0</v>
      </c>
    </row>
    <row r="297" spans="1:11" ht="12.75" x14ac:dyDescent="0.2">
      <c r="A297" s="70">
        <v>2</v>
      </c>
      <c r="B297" s="71">
        <v>6</v>
      </c>
      <c r="C297" s="71">
        <v>4</v>
      </c>
      <c r="D297" s="71">
        <v>2</v>
      </c>
      <c r="E297" s="71"/>
      <c r="F297" s="89" t="s">
        <v>249</v>
      </c>
      <c r="G297" s="94">
        <f>+G298</f>
        <v>0</v>
      </c>
      <c r="H297" s="94">
        <f t="shared" ref="H297:K297" si="138">+H298</f>
        <v>0</v>
      </c>
      <c r="I297" s="94">
        <f t="shared" si="138"/>
        <v>0</v>
      </c>
      <c r="J297" s="94">
        <f t="shared" si="138"/>
        <v>0</v>
      </c>
      <c r="K297" s="75">
        <f t="shared" si="138"/>
        <v>0</v>
      </c>
    </row>
    <row r="298" spans="1:11" ht="12.75" x14ac:dyDescent="0.2">
      <c r="A298" s="76">
        <v>2</v>
      </c>
      <c r="B298" s="77">
        <v>6</v>
      </c>
      <c r="C298" s="77">
        <v>4</v>
      </c>
      <c r="D298" s="77">
        <v>2</v>
      </c>
      <c r="E298" s="77" t="s">
        <v>28</v>
      </c>
      <c r="F298" s="83" t="s">
        <v>249</v>
      </c>
      <c r="G298" s="91"/>
      <c r="H298" s="91"/>
      <c r="I298" s="91"/>
      <c r="J298" s="81">
        <f>+J299+J300+J301+J302+J303+J304+J305</f>
        <v>0</v>
      </c>
      <c r="K298" s="90">
        <f t="shared" si="113"/>
        <v>0</v>
      </c>
    </row>
    <row r="299" spans="1:11" ht="12.75" x14ac:dyDescent="0.2">
      <c r="A299" s="70">
        <v>2</v>
      </c>
      <c r="B299" s="71">
        <v>6</v>
      </c>
      <c r="C299" s="71">
        <v>4</v>
      </c>
      <c r="D299" s="71">
        <v>8</v>
      </c>
      <c r="E299" s="71"/>
      <c r="F299" s="89" t="s">
        <v>250</v>
      </c>
      <c r="G299" s="94">
        <f>+G300</f>
        <v>0</v>
      </c>
      <c r="H299" s="94">
        <f t="shared" ref="H299:K299" si="139">+H300</f>
        <v>0</v>
      </c>
      <c r="I299" s="94">
        <f t="shared" si="139"/>
        <v>0</v>
      </c>
      <c r="J299" s="94">
        <f t="shared" si="139"/>
        <v>0</v>
      </c>
      <c r="K299" s="75">
        <f t="shared" si="139"/>
        <v>0</v>
      </c>
    </row>
    <row r="300" spans="1:11" ht="12.75" x14ac:dyDescent="0.2">
      <c r="A300" s="76">
        <v>2</v>
      </c>
      <c r="B300" s="77">
        <v>6</v>
      </c>
      <c r="C300" s="77">
        <v>4</v>
      </c>
      <c r="D300" s="77">
        <v>8</v>
      </c>
      <c r="E300" s="77" t="s">
        <v>28</v>
      </c>
      <c r="F300" s="83" t="s">
        <v>250</v>
      </c>
      <c r="G300" s="91"/>
      <c r="H300" s="80"/>
      <c r="I300" s="80"/>
      <c r="J300" s="81">
        <f t="shared" ref="J300:J305" si="140">SUBTOTAL(9,G300:I300)</f>
        <v>0</v>
      </c>
      <c r="K300" s="90">
        <f t="shared" si="113"/>
        <v>0</v>
      </c>
    </row>
    <row r="301" spans="1:11" ht="12.75" x14ac:dyDescent="0.2">
      <c r="A301" s="63">
        <v>2</v>
      </c>
      <c r="B301" s="64">
        <v>6</v>
      </c>
      <c r="C301" s="64">
        <v>5</v>
      </c>
      <c r="D301" s="64"/>
      <c r="E301" s="64"/>
      <c r="F301" s="65" t="s">
        <v>251</v>
      </c>
      <c r="G301" s="66">
        <f>+G302+G304+G306+G308</f>
        <v>0</v>
      </c>
      <c r="H301" s="66">
        <f t="shared" ref="H301:K301" si="141">+H302+H304+H306+H308</f>
        <v>0</v>
      </c>
      <c r="I301" s="66">
        <f t="shared" si="141"/>
        <v>0</v>
      </c>
      <c r="J301" s="66">
        <f t="shared" si="141"/>
        <v>0</v>
      </c>
      <c r="K301" s="66">
        <f t="shared" si="141"/>
        <v>0</v>
      </c>
    </row>
    <row r="302" spans="1:11" ht="12.75" x14ac:dyDescent="0.2">
      <c r="A302" s="70">
        <v>2</v>
      </c>
      <c r="B302" s="71">
        <v>6</v>
      </c>
      <c r="C302" s="71">
        <v>5</v>
      </c>
      <c r="D302" s="71">
        <v>2</v>
      </c>
      <c r="E302" s="71"/>
      <c r="F302" s="89" t="s">
        <v>252</v>
      </c>
      <c r="G302" s="94">
        <f>+G303</f>
        <v>0</v>
      </c>
      <c r="H302" s="94">
        <f t="shared" ref="H302:K302" si="142">+H303</f>
        <v>0</v>
      </c>
      <c r="I302" s="94">
        <f t="shared" si="142"/>
        <v>0</v>
      </c>
      <c r="J302" s="94">
        <f t="shared" si="142"/>
        <v>0</v>
      </c>
      <c r="K302" s="75">
        <f t="shared" si="142"/>
        <v>0</v>
      </c>
    </row>
    <row r="303" spans="1:11" ht="12.75" x14ac:dyDescent="0.2">
      <c r="A303" s="76">
        <v>2</v>
      </c>
      <c r="B303" s="77">
        <v>6</v>
      </c>
      <c r="C303" s="77">
        <v>5</v>
      </c>
      <c r="D303" s="77">
        <v>2</v>
      </c>
      <c r="E303" s="77" t="s">
        <v>28</v>
      </c>
      <c r="F303" s="83" t="s">
        <v>252</v>
      </c>
      <c r="G303" s="91"/>
      <c r="H303" s="80"/>
      <c r="I303" s="80"/>
      <c r="J303" s="81">
        <f t="shared" si="140"/>
        <v>0</v>
      </c>
      <c r="K303" s="90">
        <f t="shared" si="113"/>
        <v>0</v>
      </c>
    </row>
    <row r="304" spans="1:11" ht="12.75" x14ac:dyDescent="0.2">
      <c r="A304" s="70">
        <v>2</v>
      </c>
      <c r="B304" s="71">
        <v>6</v>
      </c>
      <c r="C304" s="71">
        <v>5</v>
      </c>
      <c r="D304" s="71">
        <v>4</v>
      </c>
      <c r="E304" s="71"/>
      <c r="F304" s="89" t="s">
        <v>253</v>
      </c>
      <c r="G304" s="94">
        <f>+G305</f>
        <v>0</v>
      </c>
      <c r="H304" s="94">
        <f t="shared" ref="H304:K304" si="143">+H305</f>
        <v>0</v>
      </c>
      <c r="I304" s="94">
        <f t="shared" si="143"/>
        <v>0</v>
      </c>
      <c r="J304" s="94">
        <f t="shared" si="143"/>
        <v>0</v>
      </c>
      <c r="K304" s="75">
        <f t="shared" si="143"/>
        <v>0</v>
      </c>
    </row>
    <row r="305" spans="1:11" ht="12.75" x14ac:dyDescent="0.2">
      <c r="A305" s="76">
        <v>2</v>
      </c>
      <c r="B305" s="77">
        <v>6</v>
      </c>
      <c r="C305" s="77">
        <v>5</v>
      </c>
      <c r="D305" s="77">
        <v>4</v>
      </c>
      <c r="E305" s="77" t="s">
        <v>28</v>
      </c>
      <c r="F305" s="83" t="s">
        <v>253</v>
      </c>
      <c r="G305" s="91"/>
      <c r="H305" s="93"/>
      <c r="I305" s="93"/>
      <c r="J305" s="81">
        <f t="shared" si="140"/>
        <v>0</v>
      </c>
      <c r="K305" s="90">
        <f t="shared" si="113"/>
        <v>0</v>
      </c>
    </row>
    <row r="306" spans="1:11" ht="12.75" x14ac:dyDescent="0.2">
      <c r="A306" s="70">
        <v>2</v>
      </c>
      <c r="B306" s="71">
        <v>6</v>
      </c>
      <c r="C306" s="71">
        <v>5</v>
      </c>
      <c r="D306" s="71">
        <v>5</v>
      </c>
      <c r="E306" s="71"/>
      <c r="F306" s="89" t="s">
        <v>254</v>
      </c>
      <c r="G306" s="94">
        <f>+G307</f>
        <v>0</v>
      </c>
      <c r="H306" s="94">
        <f t="shared" ref="H306:K306" si="144">+H307</f>
        <v>0</v>
      </c>
      <c r="I306" s="94">
        <f t="shared" si="144"/>
        <v>0</v>
      </c>
      <c r="J306" s="94">
        <f t="shared" si="144"/>
        <v>0</v>
      </c>
      <c r="K306" s="75">
        <f t="shared" si="144"/>
        <v>0</v>
      </c>
    </row>
    <row r="307" spans="1:11" ht="12.75" x14ac:dyDescent="0.2">
      <c r="A307" s="76">
        <v>2</v>
      </c>
      <c r="B307" s="77">
        <v>6</v>
      </c>
      <c r="C307" s="77">
        <v>5</v>
      </c>
      <c r="D307" s="77">
        <v>5</v>
      </c>
      <c r="E307" s="77" t="s">
        <v>28</v>
      </c>
      <c r="F307" s="83" t="s">
        <v>254</v>
      </c>
      <c r="G307" s="91"/>
      <c r="H307" s="80"/>
      <c r="I307" s="80"/>
      <c r="J307" s="81">
        <f t="shared" ref="J307:J312" si="145">SUBTOTAL(9,G307:I307)</f>
        <v>0</v>
      </c>
      <c r="K307" s="90">
        <f t="shared" si="113"/>
        <v>0</v>
      </c>
    </row>
    <row r="308" spans="1:11" ht="12.75" x14ac:dyDescent="0.2">
      <c r="A308" s="70">
        <v>2</v>
      </c>
      <c r="B308" s="71">
        <v>6</v>
      </c>
      <c r="C308" s="71">
        <v>5</v>
      </c>
      <c r="D308" s="71">
        <v>6</v>
      </c>
      <c r="E308" s="71"/>
      <c r="F308" s="89" t="s">
        <v>255</v>
      </c>
      <c r="G308" s="94">
        <f>+G309</f>
        <v>0</v>
      </c>
      <c r="H308" s="94">
        <f t="shared" ref="H308:K308" si="146">+H309</f>
        <v>0</v>
      </c>
      <c r="I308" s="94">
        <f t="shared" si="146"/>
        <v>0</v>
      </c>
      <c r="J308" s="94">
        <f t="shared" si="146"/>
        <v>0</v>
      </c>
      <c r="K308" s="75">
        <f t="shared" si="146"/>
        <v>0</v>
      </c>
    </row>
    <row r="309" spans="1:11" ht="12.75" x14ac:dyDescent="0.2">
      <c r="A309" s="76">
        <v>2</v>
      </c>
      <c r="B309" s="77">
        <v>6</v>
      </c>
      <c r="C309" s="77">
        <v>5</v>
      </c>
      <c r="D309" s="77">
        <v>6</v>
      </c>
      <c r="E309" s="77" t="s">
        <v>28</v>
      </c>
      <c r="F309" s="83" t="s">
        <v>255</v>
      </c>
      <c r="G309" s="91"/>
      <c r="H309" s="80"/>
      <c r="I309" s="80"/>
      <c r="J309" s="81">
        <f t="shared" si="145"/>
        <v>0</v>
      </c>
      <c r="K309" s="90">
        <f t="shared" si="113"/>
        <v>0</v>
      </c>
    </row>
    <row r="310" spans="1:11" ht="12.75" x14ac:dyDescent="0.2">
      <c r="A310" s="63">
        <v>2</v>
      </c>
      <c r="B310" s="64">
        <v>6</v>
      </c>
      <c r="C310" s="64">
        <v>6</v>
      </c>
      <c r="D310" s="64"/>
      <c r="E310" s="64"/>
      <c r="F310" s="65" t="s">
        <v>256</v>
      </c>
      <c r="G310" s="66">
        <f t="shared" ref="G310:K311" si="147">+G311</f>
        <v>0</v>
      </c>
      <c r="H310" s="66">
        <f t="shared" si="147"/>
        <v>0</v>
      </c>
      <c r="I310" s="66">
        <f t="shared" si="147"/>
        <v>0</v>
      </c>
      <c r="J310" s="66">
        <f t="shared" si="147"/>
        <v>0</v>
      </c>
      <c r="K310" s="97">
        <f t="shared" si="147"/>
        <v>0</v>
      </c>
    </row>
    <row r="311" spans="1:11" ht="12.75" x14ac:dyDescent="0.2">
      <c r="A311" s="70">
        <v>2</v>
      </c>
      <c r="B311" s="71">
        <v>6</v>
      </c>
      <c r="C311" s="71">
        <v>6</v>
      </c>
      <c r="D311" s="71">
        <v>2</v>
      </c>
      <c r="E311" s="71"/>
      <c r="F311" s="72" t="s">
        <v>257</v>
      </c>
      <c r="G311" s="94">
        <f t="shared" si="147"/>
        <v>0</v>
      </c>
      <c r="H311" s="94">
        <f t="shared" si="147"/>
        <v>0</v>
      </c>
      <c r="I311" s="94">
        <f t="shared" si="147"/>
        <v>0</v>
      </c>
      <c r="J311" s="94">
        <f t="shared" si="147"/>
        <v>0</v>
      </c>
      <c r="K311" s="75">
        <f t="shared" si="147"/>
        <v>0</v>
      </c>
    </row>
    <row r="312" spans="1:11" ht="12.75" x14ac:dyDescent="0.2">
      <c r="A312" s="76">
        <v>2</v>
      </c>
      <c r="B312" s="77">
        <v>6</v>
      </c>
      <c r="C312" s="77">
        <v>6</v>
      </c>
      <c r="D312" s="77">
        <v>2</v>
      </c>
      <c r="E312" s="77" t="s">
        <v>28</v>
      </c>
      <c r="F312" s="83" t="s">
        <v>257</v>
      </c>
      <c r="G312" s="91"/>
      <c r="H312" s="93"/>
      <c r="I312" s="93"/>
      <c r="J312" s="81">
        <f t="shared" si="145"/>
        <v>0</v>
      </c>
      <c r="K312" s="90">
        <f t="shared" si="113"/>
        <v>0</v>
      </c>
    </row>
    <row r="313" spans="1:11" ht="12.75" x14ac:dyDescent="0.2">
      <c r="A313" s="63">
        <v>2</v>
      </c>
      <c r="B313" s="64">
        <v>6</v>
      </c>
      <c r="C313" s="64">
        <v>8</v>
      </c>
      <c r="D313" s="64"/>
      <c r="E313" s="64"/>
      <c r="F313" s="65" t="s">
        <v>258</v>
      </c>
      <c r="G313" s="66">
        <f>+G314+G317+G319+G321</f>
        <v>0</v>
      </c>
      <c r="H313" s="67">
        <f>+H314+H316</f>
        <v>1999200</v>
      </c>
      <c r="I313" s="67">
        <f>+I314+I316</f>
        <v>0</v>
      </c>
      <c r="J313" s="67">
        <f>+J314+J316</f>
        <v>1999200</v>
      </c>
      <c r="K313" s="67">
        <f>+K314+K316</f>
        <v>0.29049857821965402</v>
      </c>
    </row>
    <row r="314" spans="1:11" ht="12.75" x14ac:dyDescent="0.2">
      <c r="A314" s="70">
        <v>2</v>
      </c>
      <c r="B314" s="71">
        <v>6</v>
      </c>
      <c r="C314" s="71">
        <v>8</v>
      </c>
      <c r="D314" s="71">
        <v>3</v>
      </c>
      <c r="E314" s="71"/>
      <c r="F314" s="89" t="s">
        <v>259</v>
      </c>
      <c r="G314" s="94">
        <f>+G315+G316</f>
        <v>0</v>
      </c>
      <c r="H314" s="74">
        <f>+H315+H316</f>
        <v>1999200</v>
      </c>
      <c r="I314" s="74">
        <f>+I315+I316</f>
        <v>0</v>
      </c>
      <c r="J314" s="74">
        <f>+J315</f>
        <v>1999200</v>
      </c>
      <c r="K314" s="75">
        <f>+K315</f>
        <v>0.29049857821965402</v>
      </c>
    </row>
    <row r="315" spans="1:11" ht="12.75" x14ac:dyDescent="0.2">
      <c r="A315" s="76">
        <v>2</v>
      </c>
      <c r="B315" s="77">
        <v>6</v>
      </c>
      <c r="C315" s="77">
        <v>8</v>
      </c>
      <c r="D315" s="77">
        <v>3</v>
      </c>
      <c r="E315" s="77" t="s">
        <v>28</v>
      </c>
      <c r="F315" s="83" t="s">
        <v>260</v>
      </c>
      <c r="G315" s="79"/>
      <c r="H315" s="80">
        <v>1999200</v>
      </c>
      <c r="I315" s="79"/>
      <c r="J315" s="81">
        <f>SUBTOTAL(9,G315:I315)</f>
        <v>1999200</v>
      </c>
      <c r="K315" s="90">
        <f t="shared" si="113"/>
        <v>0.29049857821965402</v>
      </c>
    </row>
    <row r="316" spans="1:11" ht="12.75" x14ac:dyDescent="0.2">
      <c r="A316" s="76">
        <v>2</v>
      </c>
      <c r="B316" s="77">
        <v>6</v>
      </c>
      <c r="C316" s="77">
        <v>8</v>
      </c>
      <c r="D316" s="77">
        <v>3</v>
      </c>
      <c r="E316" s="77" t="s">
        <v>30</v>
      </c>
      <c r="F316" s="83" t="s">
        <v>261</v>
      </c>
      <c r="G316" s="91"/>
      <c r="H316" s="91"/>
      <c r="I316" s="91"/>
      <c r="J316" s="81">
        <f>SUBTOTAL(9,G316:I316)</f>
        <v>0</v>
      </c>
      <c r="K316" s="90">
        <f t="shared" si="113"/>
        <v>0</v>
      </c>
    </row>
    <row r="317" spans="1:11" ht="12.75" x14ac:dyDescent="0.2">
      <c r="A317" s="70">
        <v>2</v>
      </c>
      <c r="B317" s="71">
        <v>6</v>
      </c>
      <c r="C317" s="71">
        <v>8</v>
      </c>
      <c r="D317" s="71">
        <v>5</v>
      </c>
      <c r="E317" s="71"/>
      <c r="F317" s="89" t="s">
        <v>262</v>
      </c>
      <c r="G317" s="94">
        <f>+G318</f>
        <v>0</v>
      </c>
      <c r="H317" s="94">
        <f t="shared" ref="H317:K317" si="148">+H318</f>
        <v>0</v>
      </c>
      <c r="I317" s="94">
        <f t="shared" si="148"/>
        <v>0</v>
      </c>
      <c r="J317" s="94">
        <f t="shared" si="148"/>
        <v>0</v>
      </c>
      <c r="K317" s="75">
        <f t="shared" si="148"/>
        <v>0</v>
      </c>
    </row>
    <row r="318" spans="1:11" ht="12.75" x14ac:dyDescent="0.2">
      <c r="A318" s="76">
        <v>2</v>
      </c>
      <c r="B318" s="77">
        <v>6</v>
      </c>
      <c r="C318" s="77">
        <v>8</v>
      </c>
      <c r="D318" s="77">
        <v>5</v>
      </c>
      <c r="E318" s="77" t="s">
        <v>28</v>
      </c>
      <c r="F318" s="83" t="s">
        <v>262</v>
      </c>
      <c r="G318" s="91"/>
      <c r="H318" s="91"/>
      <c r="I318" s="91"/>
      <c r="J318" s="81">
        <f t="shared" ref="J318:J325" si="149">SUBTOTAL(9,G318:I318)</f>
        <v>0</v>
      </c>
      <c r="K318" s="90">
        <f t="shared" si="113"/>
        <v>0</v>
      </c>
    </row>
    <row r="319" spans="1:11" ht="12.75" x14ac:dyDescent="0.2">
      <c r="A319" s="70">
        <v>2</v>
      </c>
      <c r="B319" s="71">
        <v>6</v>
      </c>
      <c r="C319" s="71">
        <v>8</v>
      </c>
      <c r="D319" s="71">
        <v>8</v>
      </c>
      <c r="E319" s="71"/>
      <c r="F319" s="72" t="s">
        <v>263</v>
      </c>
      <c r="G319" s="94">
        <f>+G320</f>
        <v>0</v>
      </c>
      <c r="H319" s="94">
        <f t="shared" ref="H319:K319" si="150">+H320</f>
        <v>0</v>
      </c>
      <c r="I319" s="94">
        <f t="shared" si="150"/>
        <v>0</v>
      </c>
      <c r="J319" s="94">
        <f t="shared" si="150"/>
        <v>0</v>
      </c>
      <c r="K319" s="75">
        <f t="shared" si="150"/>
        <v>0</v>
      </c>
    </row>
    <row r="320" spans="1:11" ht="12.75" x14ac:dyDescent="0.2">
      <c r="A320" s="76">
        <v>2</v>
      </c>
      <c r="B320" s="77">
        <v>6</v>
      </c>
      <c r="C320" s="77">
        <v>8</v>
      </c>
      <c r="D320" s="77">
        <v>8</v>
      </c>
      <c r="E320" s="77" t="s">
        <v>28</v>
      </c>
      <c r="F320" s="83" t="s">
        <v>264</v>
      </c>
      <c r="G320" s="79"/>
      <c r="H320" s="79"/>
      <c r="I320" s="79"/>
      <c r="J320" s="81">
        <f t="shared" si="149"/>
        <v>0</v>
      </c>
      <c r="K320" s="90">
        <f t="shared" si="113"/>
        <v>0</v>
      </c>
    </row>
    <row r="321" spans="1:11" ht="12.75" x14ac:dyDescent="0.2">
      <c r="A321" s="70">
        <v>2</v>
      </c>
      <c r="B321" s="71">
        <v>6</v>
      </c>
      <c r="C321" s="71">
        <v>8</v>
      </c>
      <c r="D321" s="71">
        <v>9</v>
      </c>
      <c r="E321" s="71"/>
      <c r="F321" s="72" t="s">
        <v>265</v>
      </c>
      <c r="G321" s="94">
        <f>+G322</f>
        <v>0</v>
      </c>
      <c r="H321" s="94">
        <f t="shared" ref="H321:K321" si="151">+H322</f>
        <v>0</v>
      </c>
      <c r="I321" s="94">
        <f t="shared" si="151"/>
        <v>0</v>
      </c>
      <c r="J321" s="94">
        <f t="shared" si="151"/>
        <v>0</v>
      </c>
      <c r="K321" s="75">
        <f t="shared" si="151"/>
        <v>0</v>
      </c>
    </row>
    <row r="322" spans="1:11" ht="12.75" x14ac:dyDescent="0.2">
      <c r="A322" s="76">
        <v>2</v>
      </c>
      <c r="B322" s="77">
        <v>6</v>
      </c>
      <c r="C322" s="77">
        <v>8</v>
      </c>
      <c r="D322" s="77">
        <v>9</v>
      </c>
      <c r="E322" s="77" t="s">
        <v>28</v>
      </c>
      <c r="F322" s="83" t="s">
        <v>265</v>
      </c>
      <c r="G322" s="91"/>
      <c r="H322" s="80"/>
      <c r="I322" s="80"/>
      <c r="J322" s="81">
        <f t="shared" si="149"/>
        <v>0</v>
      </c>
      <c r="K322" s="90">
        <f t="shared" ref="K322:K326" si="152">IFERROR(J322/$J$18*100,"0.00")</f>
        <v>0</v>
      </c>
    </row>
    <row r="323" spans="1:11" ht="12.75" x14ac:dyDescent="0.2">
      <c r="A323" s="57">
        <v>2</v>
      </c>
      <c r="B323" s="58">
        <v>7</v>
      </c>
      <c r="C323" s="58"/>
      <c r="D323" s="58"/>
      <c r="E323" s="58"/>
      <c r="F323" s="59" t="s">
        <v>266</v>
      </c>
      <c r="G323" s="60">
        <f>+G324</f>
        <v>0</v>
      </c>
      <c r="H323" s="60">
        <f t="shared" ref="H323:K325" si="153">+H324</f>
        <v>0</v>
      </c>
      <c r="I323" s="60">
        <f t="shared" si="153"/>
        <v>0</v>
      </c>
      <c r="J323" s="60">
        <f t="shared" si="153"/>
        <v>0</v>
      </c>
      <c r="K323" s="101">
        <f t="shared" si="153"/>
        <v>0</v>
      </c>
    </row>
    <row r="324" spans="1:11" ht="12.75" x14ac:dyDescent="0.2">
      <c r="A324" s="63">
        <v>2</v>
      </c>
      <c r="B324" s="64">
        <v>7</v>
      </c>
      <c r="C324" s="64">
        <v>1</v>
      </c>
      <c r="D324" s="64"/>
      <c r="E324" s="64"/>
      <c r="F324" s="65" t="s">
        <v>267</v>
      </c>
      <c r="G324" s="66">
        <f>+G325</f>
        <v>0</v>
      </c>
      <c r="H324" s="66">
        <f t="shared" si="153"/>
        <v>0</v>
      </c>
      <c r="I324" s="66">
        <f t="shared" si="153"/>
        <v>0</v>
      </c>
      <c r="J324" s="66">
        <f t="shared" si="153"/>
        <v>0</v>
      </c>
      <c r="K324" s="97">
        <f t="shared" si="153"/>
        <v>0</v>
      </c>
    </row>
    <row r="325" spans="1:11" ht="12.75" x14ac:dyDescent="0.2">
      <c r="A325" s="70">
        <v>2</v>
      </c>
      <c r="B325" s="71">
        <v>7</v>
      </c>
      <c r="C325" s="71">
        <v>1</v>
      </c>
      <c r="D325" s="71">
        <v>2</v>
      </c>
      <c r="E325" s="71"/>
      <c r="F325" s="89" t="s">
        <v>268</v>
      </c>
      <c r="G325" s="94">
        <f>+G326</f>
        <v>0</v>
      </c>
      <c r="H325" s="94">
        <f t="shared" si="153"/>
        <v>0</v>
      </c>
      <c r="I325" s="94">
        <f t="shared" si="153"/>
        <v>0</v>
      </c>
      <c r="J325" s="81">
        <f t="shared" si="149"/>
        <v>0</v>
      </c>
      <c r="K325" s="75">
        <f t="shared" si="153"/>
        <v>0</v>
      </c>
    </row>
    <row r="326" spans="1:11" ht="12.75" x14ac:dyDescent="0.2">
      <c r="A326" s="102">
        <v>2</v>
      </c>
      <c r="B326" s="103">
        <v>7</v>
      </c>
      <c r="C326" s="103">
        <v>1</v>
      </c>
      <c r="D326" s="103">
        <v>2</v>
      </c>
      <c r="E326" s="103" t="s">
        <v>28</v>
      </c>
      <c r="F326" s="104" t="s">
        <v>268</v>
      </c>
      <c r="G326" s="105"/>
      <c r="H326" s="105"/>
      <c r="I326" s="105"/>
      <c r="J326" s="106">
        <f>SUBTOTAL(9,G326:I326)</f>
        <v>0</v>
      </c>
      <c r="K326" s="107">
        <f t="shared" si="152"/>
        <v>0</v>
      </c>
    </row>
    <row r="327" spans="1:11" s="4" customFormat="1" x14ac:dyDescent="0.3">
      <c r="A327" s="108"/>
      <c r="B327" s="108"/>
      <c r="C327" s="108"/>
      <c r="D327" s="108"/>
      <c r="E327" s="108"/>
      <c r="F327" s="108"/>
      <c r="G327" s="108"/>
      <c r="H327" s="108"/>
      <c r="I327" s="108"/>
      <c r="J327" s="108"/>
    </row>
    <row r="328" spans="1:11" s="4" customFormat="1" x14ac:dyDescent="0.3">
      <c r="A328" s="108"/>
      <c r="B328" s="108"/>
      <c r="C328" s="108"/>
      <c r="D328" s="108"/>
      <c r="E328" s="108"/>
      <c r="F328" s="108"/>
      <c r="G328" s="108"/>
      <c r="H328" s="108"/>
      <c r="I328" s="108"/>
      <c r="J328" s="108"/>
    </row>
    <row r="329" spans="1:11" s="4" customFormat="1" x14ac:dyDescent="0.3">
      <c r="A329" s="108"/>
      <c r="B329" s="108"/>
      <c r="C329" s="108"/>
      <c r="D329" s="108"/>
      <c r="E329" s="108"/>
      <c r="F329" s="108"/>
      <c r="G329" s="108"/>
      <c r="H329" s="108"/>
      <c r="I329" s="108"/>
      <c r="J329" s="108"/>
    </row>
    <row r="330" spans="1:11" s="4" customFormat="1" x14ac:dyDescent="0.3">
      <c r="A330" s="108"/>
      <c r="B330" s="108"/>
      <c r="C330" s="108"/>
      <c r="D330" s="108"/>
      <c r="E330" s="108"/>
      <c r="F330" s="108"/>
      <c r="G330" s="108"/>
      <c r="H330" s="108"/>
      <c r="I330" s="108"/>
      <c r="J330" s="108"/>
    </row>
    <row r="331" spans="1:11" s="4" customFormat="1" x14ac:dyDescent="0.3">
      <c r="A331" s="108"/>
      <c r="B331" s="108"/>
      <c r="C331" s="108"/>
      <c r="D331" s="108"/>
      <c r="E331" s="108"/>
      <c r="F331" s="108"/>
      <c r="G331" s="108"/>
      <c r="H331" s="108"/>
      <c r="I331" s="108"/>
      <c r="J331" s="108"/>
    </row>
    <row r="332" spans="1:11" s="4" customFormat="1" x14ac:dyDescent="0.3">
      <c r="A332" s="108"/>
      <c r="B332" s="108"/>
      <c r="C332" s="108"/>
      <c r="D332" s="108"/>
      <c r="E332" s="108"/>
      <c r="F332" s="108"/>
      <c r="G332" s="108"/>
      <c r="H332" s="108"/>
      <c r="I332" s="108"/>
      <c r="J332" s="108"/>
    </row>
    <row r="333" spans="1:11" s="4" customFormat="1" x14ac:dyDescent="0.3">
      <c r="A333" s="108"/>
      <c r="B333" s="108"/>
      <c r="C333" s="108"/>
      <c r="D333" s="108"/>
      <c r="E333" s="108"/>
      <c r="F333" s="108"/>
      <c r="G333" s="108"/>
      <c r="H333" s="108"/>
      <c r="I333" s="108"/>
      <c r="J333" s="108"/>
    </row>
    <row r="334" spans="1:11" s="4" customFormat="1" x14ac:dyDescent="0.3">
      <c r="A334" s="108"/>
      <c r="B334" s="108"/>
      <c r="C334" s="108"/>
      <c r="D334" s="108"/>
      <c r="E334" s="108"/>
      <c r="F334" s="108"/>
      <c r="G334" s="108"/>
      <c r="H334" s="108"/>
      <c r="I334" s="108"/>
      <c r="J334" s="108"/>
    </row>
    <row r="335" spans="1:11" s="4" customFormat="1" x14ac:dyDescent="0.3">
      <c r="A335" s="108"/>
      <c r="B335" s="108"/>
      <c r="C335" s="108"/>
      <c r="D335" s="108"/>
      <c r="E335" s="108"/>
      <c r="F335" s="108"/>
      <c r="G335" s="108"/>
      <c r="H335" s="108"/>
      <c r="I335" s="108"/>
      <c r="J335" s="108"/>
    </row>
    <row r="336" spans="1:11" s="4" customFormat="1" x14ac:dyDescent="0.3">
      <c r="A336" s="108"/>
      <c r="B336" s="108"/>
      <c r="C336" s="108"/>
      <c r="D336" s="108"/>
      <c r="E336" s="108"/>
      <c r="F336" s="108"/>
      <c r="G336" s="108"/>
      <c r="H336" s="108"/>
      <c r="I336" s="108"/>
      <c r="J336" s="108"/>
    </row>
    <row r="337" spans="1:10" s="4" customFormat="1" x14ac:dyDescent="0.3">
      <c r="A337" s="108"/>
      <c r="B337" s="108"/>
      <c r="C337" s="108"/>
      <c r="D337" s="108"/>
      <c r="E337" s="108"/>
      <c r="F337" s="108"/>
      <c r="G337" s="108"/>
      <c r="H337" s="108"/>
      <c r="I337" s="108"/>
      <c r="J337" s="108"/>
    </row>
    <row r="338" spans="1:10" s="4" customFormat="1" x14ac:dyDescent="0.3">
      <c r="A338" s="108"/>
      <c r="B338" s="108"/>
      <c r="C338" s="108"/>
      <c r="D338" s="108"/>
      <c r="E338" s="108"/>
      <c r="F338" s="108"/>
      <c r="G338" s="108"/>
      <c r="H338" s="108"/>
      <c r="I338" s="108"/>
      <c r="J338" s="108"/>
    </row>
    <row r="339" spans="1:10" s="4" customFormat="1" x14ac:dyDescent="0.3">
      <c r="A339" s="108"/>
      <c r="B339" s="108"/>
      <c r="C339" s="108"/>
      <c r="D339" s="108"/>
      <c r="E339" s="108"/>
      <c r="F339" s="108"/>
      <c r="G339" s="108"/>
      <c r="H339" s="108"/>
      <c r="I339" s="108"/>
      <c r="J339" s="108"/>
    </row>
    <row r="340" spans="1:10" s="4" customFormat="1" x14ac:dyDescent="0.3">
      <c r="A340" s="108"/>
      <c r="B340" s="108"/>
      <c r="C340" s="108"/>
      <c r="D340" s="108"/>
      <c r="E340" s="108"/>
      <c r="F340" s="108"/>
      <c r="G340" s="108"/>
      <c r="H340" s="108"/>
      <c r="I340" s="108"/>
      <c r="J340" s="108"/>
    </row>
    <row r="341" spans="1:10" s="4" customFormat="1" x14ac:dyDescent="0.3">
      <c r="A341" s="108"/>
      <c r="B341" s="108"/>
      <c r="C341" s="108"/>
      <c r="D341" s="108"/>
      <c r="E341" s="108"/>
      <c r="F341" s="108"/>
      <c r="G341" s="108"/>
      <c r="H341" s="108"/>
      <c r="I341" s="108"/>
      <c r="J341" s="108"/>
    </row>
    <row r="342" spans="1:10" s="4" customFormat="1" x14ac:dyDescent="0.3">
      <c r="A342" s="108"/>
      <c r="B342" s="108"/>
      <c r="C342" s="108"/>
      <c r="D342" s="108"/>
      <c r="E342" s="108"/>
      <c r="F342" s="108"/>
      <c r="G342" s="108"/>
      <c r="H342" s="108"/>
      <c r="I342" s="108"/>
      <c r="J342" s="108"/>
    </row>
    <row r="343" spans="1:10" s="4" customFormat="1" x14ac:dyDescent="0.3">
      <c r="A343" s="108"/>
      <c r="B343" s="108"/>
      <c r="C343" s="108"/>
      <c r="D343" s="108"/>
      <c r="E343" s="108"/>
      <c r="F343" s="108"/>
      <c r="G343" s="108"/>
      <c r="H343" s="108"/>
      <c r="I343" s="108"/>
      <c r="J343" s="108"/>
    </row>
    <row r="344" spans="1:10" s="4" customFormat="1" x14ac:dyDescent="0.3">
      <c r="A344" s="108"/>
      <c r="B344" s="108"/>
      <c r="C344" s="108"/>
      <c r="D344" s="108"/>
      <c r="E344" s="108"/>
      <c r="F344" s="108"/>
      <c r="G344" s="108"/>
      <c r="H344" s="108"/>
      <c r="I344" s="108"/>
      <c r="J344" s="108"/>
    </row>
    <row r="345" spans="1:10" s="4" customFormat="1" x14ac:dyDescent="0.3">
      <c r="A345" s="108"/>
      <c r="B345" s="108"/>
      <c r="C345" s="108"/>
      <c r="D345" s="108"/>
      <c r="E345" s="108"/>
      <c r="F345" s="108"/>
      <c r="G345" s="108"/>
      <c r="H345" s="108"/>
      <c r="I345" s="108"/>
      <c r="J345" s="108"/>
    </row>
    <row r="346" spans="1:10" s="4" customFormat="1" x14ac:dyDescent="0.3">
      <c r="A346" s="108"/>
      <c r="B346" s="108"/>
      <c r="C346" s="108"/>
      <c r="D346" s="108"/>
      <c r="E346" s="108"/>
      <c r="F346" s="108"/>
      <c r="G346" s="108"/>
      <c r="H346" s="108"/>
      <c r="I346" s="108"/>
      <c r="J346" s="108"/>
    </row>
    <row r="347" spans="1:10" s="4" customFormat="1" x14ac:dyDescent="0.3">
      <c r="A347" s="108"/>
      <c r="B347" s="108"/>
      <c r="C347" s="108"/>
      <c r="D347" s="108"/>
      <c r="E347" s="108"/>
      <c r="F347" s="108"/>
      <c r="G347" s="108"/>
      <c r="H347" s="108"/>
      <c r="I347" s="108"/>
      <c r="J347" s="108"/>
    </row>
    <row r="348" spans="1:10" s="4" customFormat="1" x14ac:dyDescent="0.3">
      <c r="A348" s="108"/>
      <c r="B348" s="108"/>
      <c r="C348" s="108"/>
      <c r="D348" s="108"/>
      <c r="E348" s="108"/>
      <c r="F348" s="108"/>
      <c r="G348" s="108"/>
      <c r="H348" s="108"/>
      <c r="I348" s="108"/>
      <c r="J348" s="108"/>
    </row>
    <row r="349" spans="1:10" s="4" customFormat="1" x14ac:dyDescent="0.3">
      <c r="A349" s="108"/>
      <c r="B349" s="108"/>
      <c r="C349" s="108"/>
      <c r="D349" s="108"/>
      <c r="E349" s="108"/>
      <c r="F349" s="108"/>
      <c r="G349" s="108"/>
      <c r="H349" s="108"/>
      <c r="I349" s="108"/>
      <c r="J349" s="108"/>
    </row>
    <row r="350" spans="1:10" s="4" customFormat="1" x14ac:dyDescent="0.3">
      <c r="A350" s="108"/>
      <c r="B350" s="108"/>
      <c r="C350" s="108"/>
      <c r="D350" s="108"/>
      <c r="E350" s="108"/>
      <c r="F350" s="108"/>
      <c r="G350" s="108"/>
      <c r="H350" s="108"/>
      <c r="I350" s="108"/>
      <c r="J350" s="108"/>
    </row>
    <row r="351" spans="1:10" s="4" customFormat="1" x14ac:dyDescent="0.3">
      <c r="A351" s="108"/>
      <c r="B351" s="108"/>
      <c r="C351" s="108"/>
      <c r="D351" s="108"/>
      <c r="E351" s="108"/>
      <c r="F351" s="108"/>
      <c r="G351" s="108"/>
      <c r="H351" s="108"/>
      <c r="I351" s="108"/>
      <c r="J351" s="108"/>
    </row>
    <row r="352" spans="1:10" s="4" customFormat="1" x14ac:dyDescent="0.3">
      <c r="A352" s="108"/>
      <c r="B352" s="108"/>
      <c r="C352" s="108"/>
      <c r="D352" s="108"/>
      <c r="E352" s="108"/>
      <c r="F352" s="108"/>
      <c r="G352" s="108"/>
      <c r="H352" s="108"/>
      <c r="I352" s="108"/>
      <c r="J352" s="108"/>
    </row>
    <row r="353" spans="1:10" s="4" customFormat="1" x14ac:dyDescent="0.3">
      <c r="A353" s="108"/>
      <c r="B353" s="108"/>
      <c r="C353" s="108"/>
      <c r="D353" s="108"/>
      <c r="E353" s="108"/>
      <c r="F353" s="108"/>
      <c r="G353" s="108"/>
      <c r="H353" s="108"/>
      <c r="I353" s="108"/>
      <c r="J353" s="108"/>
    </row>
    <row r="354" spans="1:10" s="4" customFormat="1" x14ac:dyDescent="0.3">
      <c r="A354" s="108"/>
      <c r="B354" s="108"/>
      <c r="C354" s="108"/>
      <c r="D354" s="108"/>
      <c r="E354" s="108"/>
      <c r="F354" s="108"/>
      <c r="G354" s="108"/>
      <c r="H354" s="108"/>
      <c r="I354" s="108"/>
      <c r="J354" s="108"/>
    </row>
    <row r="355" spans="1:10" s="4" customFormat="1" x14ac:dyDescent="0.3">
      <c r="A355" s="108"/>
      <c r="B355" s="108"/>
      <c r="C355" s="108"/>
      <c r="D355" s="108"/>
      <c r="E355" s="108"/>
      <c r="F355" s="108"/>
      <c r="G355" s="108"/>
      <c r="H355" s="108"/>
      <c r="I355" s="108"/>
      <c r="J355" s="108"/>
    </row>
    <row r="356" spans="1:10" s="4" customFormat="1" x14ac:dyDescent="0.3">
      <c r="A356" s="108"/>
      <c r="B356" s="108"/>
      <c r="C356" s="108"/>
      <c r="D356" s="108"/>
      <c r="E356" s="108"/>
      <c r="F356" s="108"/>
      <c r="G356" s="108"/>
      <c r="H356" s="108"/>
      <c r="I356" s="108"/>
      <c r="J356" s="108"/>
    </row>
    <row r="357" spans="1:10" s="4" customFormat="1" x14ac:dyDescent="0.3">
      <c r="A357" s="108"/>
      <c r="B357" s="108"/>
      <c r="C357" s="108"/>
      <c r="D357" s="108"/>
      <c r="E357" s="108"/>
      <c r="F357" s="108"/>
      <c r="G357" s="108"/>
      <c r="H357" s="108"/>
      <c r="I357" s="108"/>
      <c r="J357" s="108"/>
    </row>
    <row r="358" spans="1:10" s="4" customFormat="1" x14ac:dyDescent="0.3">
      <c r="A358" s="108"/>
      <c r="B358" s="108"/>
      <c r="C358" s="108"/>
      <c r="D358" s="108"/>
      <c r="E358" s="108"/>
      <c r="F358" s="108"/>
      <c r="G358" s="108"/>
      <c r="H358" s="108"/>
      <c r="I358" s="108"/>
      <c r="J358" s="108"/>
    </row>
    <row r="359" spans="1:10" s="4" customFormat="1" x14ac:dyDescent="0.3">
      <c r="A359" s="108"/>
      <c r="B359" s="108"/>
      <c r="C359" s="108"/>
      <c r="D359" s="108"/>
      <c r="E359" s="108"/>
      <c r="F359" s="108"/>
      <c r="G359" s="108"/>
      <c r="H359" s="108"/>
      <c r="I359" s="108"/>
      <c r="J359" s="108"/>
    </row>
    <row r="360" spans="1:10" s="4" customFormat="1" x14ac:dyDescent="0.3">
      <c r="A360" s="108"/>
      <c r="B360" s="108"/>
      <c r="C360" s="108"/>
      <c r="D360" s="108"/>
      <c r="E360" s="108"/>
      <c r="F360" s="108"/>
      <c r="G360" s="108"/>
      <c r="H360" s="108"/>
      <c r="I360" s="108"/>
      <c r="J360" s="108"/>
    </row>
    <row r="361" spans="1:10" s="4" customFormat="1" x14ac:dyDescent="0.3">
      <c r="A361" s="108"/>
      <c r="B361" s="108"/>
      <c r="C361" s="108"/>
      <c r="D361" s="108"/>
      <c r="E361" s="108"/>
      <c r="F361" s="108"/>
      <c r="G361" s="108"/>
      <c r="H361" s="108"/>
      <c r="I361" s="108"/>
      <c r="J361" s="108"/>
    </row>
    <row r="362" spans="1:10" s="4" customFormat="1" x14ac:dyDescent="0.3">
      <c r="A362" s="108"/>
      <c r="B362" s="108"/>
      <c r="C362" s="108"/>
      <c r="D362" s="108"/>
      <c r="E362" s="108"/>
      <c r="F362" s="108"/>
      <c r="G362" s="108"/>
      <c r="H362" s="108"/>
      <c r="I362" s="108"/>
      <c r="J362" s="108"/>
    </row>
    <row r="363" spans="1:10" s="4" customFormat="1" x14ac:dyDescent="0.3">
      <c r="A363" s="108"/>
      <c r="B363" s="108"/>
      <c r="C363" s="108"/>
      <c r="D363" s="108"/>
      <c r="E363" s="108"/>
      <c r="F363" s="108"/>
      <c r="G363" s="108"/>
      <c r="H363" s="108"/>
      <c r="I363" s="108"/>
      <c r="J363" s="108"/>
    </row>
    <row r="364" spans="1:10" s="4" customFormat="1" x14ac:dyDescent="0.3">
      <c r="A364" s="108"/>
      <c r="B364" s="108"/>
      <c r="C364" s="108"/>
      <c r="D364" s="108"/>
      <c r="E364" s="108"/>
      <c r="F364" s="108"/>
      <c r="G364" s="108"/>
      <c r="H364" s="108"/>
      <c r="I364" s="108"/>
      <c r="J364" s="108"/>
    </row>
    <row r="365" spans="1:10" s="4" customFormat="1" x14ac:dyDescent="0.3">
      <c r="A365" s="108"/>
      <c r="B365" s="108"/>
      <c r="C365" s="108"/>
      <c r="D365" s="108"/>
      <c r="E365" s="108"/>
      <c r="F365" s="108"/>
      <c r="G365" s="108"/>
      <c r="H365" s="108"/>
      <c r="I365" s="108"/>
      <c r="J365" s="108"/>
    </row>
    <row r="366" spans="1:10" s="4" customFormat="1" x14ac:dyDescent="0.3">
      <c r="A366" s="108"/>
      <c r="B366" s="108"/>
      <c r="C366" s="108"/>
      <c r="D366" s="108"/>
      <c r="E366" s="108"/>
      <c r="F366" s="108"/>
      <c r="G366" s="108"/>
      <c r="H366" s="108"/>
      <c r="I366" s="108"/>
      <c r="J366" s="108"/>
    </row>
    <row r="367" spans="1:10" s="4" customFormat="1" x14ac:dyDescent="0.3">
      <c r="A367" s="108"/>
      <c r="B367" s="108"/>
      <c r="C367" s="108"/>
      <c r="D367" s="108"/>
      <c r="E367" s="108"/>
      <c r="F367" s="108"/>
      <c r="G367" s="108"/>
      <c r="H367" s="108"/>
      <c r="I367" s="108"/>
      <c r="J367" s="108"/>
    </row>
    <row r="368" spans="1:10" s="4" customFormat="1" x14ac:dyDescent="0.3">
      <c r="A368" s="108"/>
      <c r="B368" s="108"/>
      <c r="C368" s="108"/>
      <c r="D368" s="108"/>
      <c r="E368" s="108"/>
      <c r="F368" s="108"/>
      <c r="G368" s="108"/>
      <c r="H368" s="108"/>
      <c r="I368" s="108"/>
      <c r="J368" s="108"/>
    </row>
    <row r="369" spans="1:10" s="4" customFormat="1" x14ac:dyDescent="0.3">
      <c r="A369" s="108"/>
      <c r="B369" s="108"/>
      <c r="C369" s="108"/>
      <c r="D369" s="108"/>
      <c r="E369" s="108"/>
      <c r="F369" s="108"/>
      <c r="G369" s="108"/>
      <c r="H369" s="108"/>
      <c r="I369" s="108"/>
      <c r="J369" s="108"/>
    </row>
    <row r="370" spans="1:10" s="4" customFormat="1" x14ac:dyDescent="0.3">
      <c r="A370" s="108"/>
      <c r="B370" s="108"/>
      <c r="C370" s="108"/>
      <c r="D370" s="108"/>
      <c r="E370" s="108"/>
      <c r="F370" s="108"/>
      <c r="G370" s="108"/>
      <c r="H370" s="108"/>
      <c r="I370" s="108"/>
      <c r="J370" s="108"/>
    </row>
    <row r="371" spans="1:10" s="4" customFormat="1" x14ac:dyDescent="0.3">
      <c r="A371" s="108"/>
      <c r="B371" s="108"/>
      <c r="C371" s="108"/>
      <c r="D371" s="108"/>
      <c r="E371" s="108"/>
      <c r="F371" s="108"/>
      <c r="G371" s="108"/>
      <c r="H371" s="108"/>
      <c r="I371" s="108"/>
      <c r="J371" s="108"/>
    </row>
    <row r="372" spans="1:10" s="4" customFormat="1" x14ac:dyDescent="0.3">
      <c r="A372" s="108"/>
      <c r="B372" s="108"/>
      <c r="C372" s="108"/>
      <c r="D372" s="108"/>
      <c r="E372" s="108"/>
      <c r="F372" s="108"/>
      <c r="G372" s="108"/>
      <c r="H372" s="108"/>
      <c r="I372" s="108"/>
      <c r="J372" s="108"/>
    </row>
    <row r="373" spans="1:10" s="4" customFormat="1" x14ac:dyDescent="0.3">
      <c r="A373" s="108"/>
      <c r="B373" s="108"/>
      <c r="C373" s="108"/>
      <c r="D373" s="108"/>
      <c r="E373" s="108"/>
      <c r="F373" s="108"/>
      <c r="G373" s="108"/>
      <c r="H373" s="108"/>
      <c r="I373" s="108"/>
      <c r="J373" s="108"/>
    </row>
    <row r="374" spans="1:10" s="4" customFormat="1" x14ac:dyDescent="0.3">
      <c r="A374" s="108"/>
      <c r="B374" s="108"/>
      <c r="C374" s="108"/>
      <c r="D374" s="108"/>
      <c r="E374" s="108"/>
      <c r="F374" s="108"/>
      <c r="G374" s="108"/>
      <c r="H374" s="108"/>
      <c r="I374" s="108"/>
      <c r="J374" s="108"/>
    </row>
    <row r="375" spans="1:10" s="4" customFormat="1" x14ac:dyDescent="0.3">
      <c r="A375" s="108"/>
      <c r="B375" s="108"/>
      <c r="C375" s="108"/>
      <c r="D375" s="108"/>
      <c r="E375" s="108"/>
      <c r="F375" s="108"/>
      <c r="G375" s="108"/>
      <c r="H375" s="108"/>
      <c r="I375" s="108"/>
      <c r="J375" s="108"/>
    </row>
    <row r="376" spans="1:10" s="4" customFormat="1" x14ac:dyDescent="0.3">
      <c r="A376" s="108"/>
      <c r="B376" s="108"/>
      <c r="C376" s="108"/>
      <c r="D376" s="108"/>
      <c r="E376" s="108"/>
      <c r="F376" s="108"/>
      <c r="G376" s="108"/>
      <c r="H376" s="108"/>
      <c r="I376" s="108"/>
      <c r="J376" s="108"/>
    </row>
    <row r="377" spans="1:10" s="4" customFormat="1" x14ac:dyDescent="0.3">
      <c r="A377" s="108"/>
      <c r="B377" s="108"/>
      <c r="C377" s="108"/>
      <c r="D377" s="108"/>
      <c r="E377" s="108"/>
      <c r="F377" s="108"/>
      <c r="G377" s="108"/>
      <c r="H377" s="108"/>
      <c r="I377" s="108"/>
      <c r="J377" s="108"/>
    </row>
    <row r="378" spans="1:10" s="4" customFormat="1" x14ac:dyDescent="0.3">
      <c r="A378" s="108"/>
      <c r="B378" s="108"/>
      <c r="C378" s="108"/>
      <c r="D378" s="108"/>
      <c r="E378" s="108"/>
      <c r="F378" s="108"/>
      <c r="G378" s="108"/>
      <c r="H378" s="108"/>
      <c r="I378" s="108"/>
      <c r="J378" s="108"/>
    </row>
    <row r="379" spans="1:10" s="4" customFormat="1" x14ac:dyDescent="0.3">
      <c r="A379" s="108"/>
      <c r="B379" s="108"/>
      <c r="C379" s="108"/>
      <c r="D379" s="108"/>
      <c r="E379" s="108"/>
      <c r="F379" s="108"/>
      <c r="G379" s="108"/>
      <c r="H379" s="108"/>
      <c r="I379" s="108"/>
      <c r="J379" s="108"/>
    </row>
    <row r="380" spans="1:10" s="4" customFormat="1" x14ac:dyDescent="0.3">
      <c r="A380" s="108"/>
      <c r="B380" s="108"/>
      <c r="C380" s="108"/>
      <c r="D380" s="108"/>
      <c r="E380" s="108"/>
      <c r="F380" s="108"/>
      <c r="G380" s="108"/>
      <c r="H380" s="108"/>
      <c r="I380" s="108"/>
      <c r="J380" s="108"/>
    </row>
    <row r="381" spans="1:10" s="4" customFormat="1" x14ac:dyDescent="0.3">
      <c r="A381" s="108"/>
      <c r="B381" s="108"/>
      <c r="C381" s="108"/>
      <c r="D381" s="108"/>
      <c r="E381" s="108"/>
      <c r="F381" s="108"/>
      <c r="G381" s="108"/>
      <c r="H381" s="108"/>
      <c r="I381" s="108"/>
      <c r="J381" s="108"/>
    </row>
    <row r="382" spans="1:10" s="4" customFormat="1" x14ac:dyDescent="0.3">
      <c r="A382" s="108"/>
      <c r="B382" s="108"/>
      <c r="C382" s="108"/>
      <c r="D382" s="108"/>
      <c r="E382" s="108"/>
      <c r="F382" s="108"/>
      <c r="G382" s="108"/>
      <c r="H382" s="108"/>
      <c r="I382" s="108"/>
      <c r="J382" s="108"/>
    </row>
    <row r="383" spans="1:10" s="4" customFormat="1" x14ac:dyDescent="0.3">
      <c r="A383" s="108"/>
      <c r="B383" s="108"/>
      <c r="C383" s="108"/>
      <c r="D383" s="108"/>
      <c r="E383" s="108"/>
      <c r="F383" s="108"/>
      <c r="G383" s="108"/>
      <c r="H383" s="108"/>
      <c r="I383" s="108"/>
      <c r="J383" s="108"/>
    </row>
    <row r="384" spans="1:10" s="4" customFormat="1" x14ac:dyDescent="0.3">
      <c r="A384" s="108"/>
      <c r="B384" s="108"/>
      <c r="C384" s="108"/>
      <c r="D384" s="108"/>
      <c r="E384" s="108"/>
      <c r="F384" s="108"/>
      <c r="G384" s="108"/>
      <c r="H384" s="108"/>
      <c r="I384" s="108"/>
      <c r="J384" s="108"/>
    </row>
    <row r="385" spans="1:10" s="4" customFormat="1" x14ac:dyDescent="0.3">
      <c r="A385" s="108"/>
      <c r="B385" s="108"/>
      <c r="C385" s="108"/>
      <c r="D385" s="108"/>
      <c r="E385" s="108"/>
      <c r="F385" s="108"/>
      <c r="G385" s="108"/>
      <c r="H385" s="108"/>
      <c r="I385" s="108"/>
      <c r="J385" s="108"/>
    </row>
    <row r="386" spans="1:10" s="4" customFormat="1" x14ac:dyDescent="0.3">
      <c r="A386" s="108"/>
      <c r="B386" s="108"/>
      <c r="C386" s="108"/>
      <c r="D386" s="108"/>
      <c r="E386" s="108"/>
      <c r="F386" s="108"/>
      <c r="G386" s="108"/>
      <c r="H386" s="108"/>
      <c r="I386" s="108"/>
      <c r="J386" s="108"/>
    </row>
    <row r="387" spans="1:10" s="4" customFormat="1" x14ac:dyDescent="0.3">
      <c r="A387" s="108"/>
      <c r="B387" s="108"/>
      <c r="C387" s="108"/>
      <c r="D387" s="108"/>
      <c r="E387" s="108"/>
      <c r="F387" s="108"/>
      <c r="G387" s="108"/>
      <c r="H387" s="108"/>
      <c r="I387" s="108"/>
      <c r="J387" s="108"/>
    </row>
    <row r="388" spans="1:10" s="4" customFormat="1" x14ac:dyDescent="0.3">
      <c r="A388" s="108"/>
      <c r="B388" s="108"/>
      <c r="C388" s="108"/>
      <c r="D388" s="108"/>
      <c r="E388" s="108"/>
      <c r="F388" s="108"/>
      <c r="G388" s="108"/>
      <c r="H388" s="108"/>
      <c r="I388" s="108"/>
      <c r="J388" s="108"/>
    </row>
    <row r="389" spans="1:10" s="4" customFormat="1" x14ac:dyDescent="0.3">
      <c r="A389" s="108"/>
      <c r="B389" s="108"/>
      <c r="C389" s="108"/>
      <c r="D389" s="108"/>
      <c r="E389" s="108"/>
      <c r="F389" s="108"/>
      <c r="G389" s="108"/>
      <c r="H389" s="108"/>
      <c r="I389" s="108"/>
      <c r="J389" s="108"/>
    </row>
    <row r="390" spans="1:10" s="4" customFormat="1" x14ac:dyDescent="0.3">
      <c r="A390" s="108"/>
      <c r="B390" s="108"/>
      <c r="C390" s="108"/>
      <c r="D390" s="108"/>
      <c r="E390" s="108"/>
      <c r="F390" s="108"/>
      <c r="G390" s="108"/>
      <c r="H390" s="108"/>
      <c r="I390" s="108"/>
      <c r="J390" s="108"/>
    </row>
    <row r="391" spans="1:10" s="4" customFormat="1" x14ac:dyDescent="0.3">
      <c r="A391" s="108"/>
      <c r="B391" s="108"/>
      <c r="C391" s="108"/>
      <c r="D391" s="108"/>
      <c r="E391" s="108"/>
      <c r="F391" s="108"/>
      <c r="G391" s="108"/>
      <c r="H391" s="108"/>
      <c r="I391" s="108"/>
      <c r="J391" s="108"/>
    </row>
    <row r="392" spans="1:10" s="4" customFormat="1" x14ac:dyDescent="0.3">
      <c r="A392" s="108"/>
      <c r="B392" s="108"/>
      <c r="C392" s="108"/>
      <c r="D392" s="108"/>
      <c r="E392" s="108"/>
      <c r="F392" s="108"/>
      <c r="G392" s="108"/>
      <c r="H392" s="108"/>
      <c r="I392" s="108"/>
      <c r="J392" s="108"/>
    </row>
    <row r="393" spans="1:10" s="4" customFormat="1" x14ac:dyDescent="0.3">
      <c r="A393" s="108"/>
      <c r="B393" s="108"/>
      <c r="C393" s="108"/>
      <c r="D393" s="108"/>
      <c r="E393" s="108"/>
      <c r="F393" s="108"/>
      <c r="G393" s="108"/>
      <c r="H393" s="108"/>
      <c r="I393" s="108"/>
      <c r="J393" s="108"/>
    </row>
    <row r="394" spans="1:10" s="4" customFormat="1" x14ac:dyDescent="0.3">
      <c r="A394" s="108"/>
      <c r="B394" s="108"/>
      <c r="C394" s="108"/>
      <c r="D394" s="108"/>
      <c r="E394" s="108"/>
      <c r="F394" s="108"/>
      <c r="G394" s="108"/>
      <c r="H394" s="108"/>
      <c r="I394" s="108"/>
      <c r="J394" s="108"/>
    </row>
    <row r="395" spans="1:10" s="4" customFormat="1" x14ac:dyDescent="0.3">
      <c r="A395" s="108"/>
      <c r="B395" s="108"/>
      <c r="C395" s="108"/>
      <c r="D395" s="108"/>
      <c r="E395" s="108"/>
      <c r="F395" s="108"/>
      <c r="G395" s="108"/>
      <c r="H395" s="108"/>
      <c r="I395" s="108"/>
      <c r="J395" s="108"/>
    </row>
    <row r="396" spans="1:10" s="4" customFormat="1" x14ac:dyDescent="0.3">
      <c r="A396" s="108"/>
      <c r="B396" s="108"/>
      <c r="C396" s="108"/>
      <c r="D396" s="108"/>
      <c r="E396" s="108"/>
      <c r="F396" s="108"/>
      <c r="G396" s="108"/>
      <c r="H396" s="108"/>
      <c r="I396" s="108"/>
      <c r="J396" s="108"/>
    </row>
    <row r="397" spans="1:10" s="4" customFormat="1" x14ac:dyDescent="0.3">
      <c r="A397" s="108"/>
      <c r="B397" s="108"/>
      <c r="C397" s="108"/>
      <c r="D397" s="108"/>
      <c r="E397" s="108"/>
      <c r="F397" s="108"/>
      <c r="G397" s="108"/>
      <c r="H397" s="108"/>
      <c r="I397" s="108"/>
      <c r="J397" s="108"/>
    </row>
    <row r="398" spans="1:10" s="4" customFormat="1" x14ac:dyDescent="0.3">
      <c r="A398" s="108"/>
      <c r="B398" s="108"/>
      <c r="C398" s="108"/>
      <c r="D398" s="108"/>
      <c r="E398" s="108"/>
      <c r="F398" s="108"/>
      <c r="G398" s="108"/>
      <c r="H398" s="108"/>
      <c r="I398" s="108"/>
      <c r="J398" s="108"/>
    </row>
    <row r="399" spans="1:10" s="4" customFormat="1" x14ac:dyDescent="0.3">
      <c r="A399" s="108"/>
      <c r="B399" s="108"/>
      <c r="C399" s="108"/>
      <c r="D399" s="108"/>
      <c r="E399" s="108"/>
      <c r="F399" s="108"/>
      <c r="G399" s="108"/>
      <c r="H399" s="108"/>
      <c r="I399" s="108"/>
      <c r="J399" s="108"/>
    </row>
    <row r="400" spans="1:10" s="4" customFormat="1" x14ac:dyDescent="0.3">
      <c r="A400" s="108"/>
      <c r="B400" s="108"/>
      <c r="C400" s="108"/>
      <c r="D400" s="108"/>
      <c r="E400" s="108"/>
      <c r="F400" s="108"/>
      <c r="G400" s="108"/>
      <c r="H400" s="108"/>
      <c r="I400" s="108"/>
      <c r="J400" s="108"/>
    </row>
    <row r="401" spans="1:10" s="4" customFormat="1" x14ac:dyDescent="0.3">
      <c r="A401" s="108"/>
      <c r="B401" s="108"/>
      <c r="C401" s="108"/>
      <c r="D401" s="108"/>
      <c r="E401" s="108"/>
      <c r="F401" s="108"/>
      <c r="G401" s="108"/>
      <c r="H401" s="108"/>
      <c r="I401" s="108"/>
      <c r="J401" s="108"/>
    </row>
    <row r="402" spans="1:10" s="4" customFormat="1" x14ac:dyDescent="0.3">
      <c r="A402" s="108"/>
      <c r="B402" s="108"/>
      <c r="C402" s="108"/>
      <c r="D402" s="108"/>
      <c r="E402" s="108"/>
      <c r="F402" s="108"/>
      <c r="G402" s="108"/>
      <c r="H402" s="108"/>
      <c r="I402" s="108"/>
      <c r="J402" s="108"/>
    </row>
    <row r="403" spans="1:10" s="4" customFormat="1" x14ac:dyDescent="0.3">
      <c r="A403" s="108"/>
      <c r="B403" s="108"/>
      <c r="C403" s="108"/>
      <c r="D403" s="108"/>
      <c r="E403" s="108"/>
      <c r="F403" s="108"/>
      <c r="G403" s="108"/>
      <c r="H403" s="108"/>
      <c r="I403" s="108"/>
      <c r="J403" s="108"/>
    </row>
    <row r="404" spans="1:10" s="4" customFormat="1" x14ac:dyDescent="0.3">
      <c r="A404" s="108"/>
      <c r="B404" s="108"/>
      <c r="C404" s="108"/>
      <c r="D404" s="108"/>
      <c r="E404" s="108"/>
      <c r="F404" s="108"/>
      <c r="G404" s="108"/>
      <c r="H404" s="108"/>
      <c r="I404" s="108"/>
      <c r="J404" s="108"/>
    </row>
    <row r="405" spans="1:10" s="4" customFormat="1" x14ac:dyDescent="0.3">
      <c r="A405" s="108"/>
      <c r="B405" s="108"/>
      <c r="C405" s="108"/>
      <c r="D405" s="108"/>
      <c r="E405" s="108"/>
      <c r="F405" s="108"/>
      <c r="G405" s="108"/>
      <c r="H405" s="108"/>
      <c r="I405" s="108"/>
      <c r="J405" s="108"/>
    </row>
    <row r="406" spans="1:10" s="4" customFormat="1" x14ac:dyDescent="0.3">
      <c r="A406" s="108"/>
      <c r="B406" s="108"/>
      <c r="C406" s="108"/>
      <c r="D406" s="108"/>
      <c r="E406" s="108"/>
      <c r="F406" s="108"/>
      <c r="G406" s="108"/>
      <c r="H406" s="108"/>
      <c r="I406" s="108"/>
      <c r="J406" s="108"/>
    </row>
    <row r="407" spans="1:10" s="4" customFormat="1" x14ac:dyDescent="0.3">
      <c r="A407" s="108"/>
      <c r="B407" s="108"/>
      <c r="C407" s="108"/>
      <c r="D407" s="108"/>
      <c r="E407" s="108"/>
      <c r="F407" s="108"/>
      <c r="G407" s="108"/>
      <c r="H407" s="108"/>
      <c r="I407" s="108"/>
      <c r="J407" s="108"/>
    </row>
    <row r="408" spans="1:10" s="4" customFormat="1" x14ac:dyDescent="0.3">
      <c r="A408" s="108"/>
      <c r="B408" s="108"/>
      <c r="C408" s="108"/>
      <c r="D408" s="108"/>
      <c r="E408" s="108"/>
      <c r="F408" s="108"/>
      <c r="G408" s="108"/>
      <c r="H408" s="108"/>
      <c r="I408" s="108"/>
      <c r="J408" s="108"/>
    </row>
    <row r="409" spans="1:10" s="4" customFormat="1" x14ac:dyDescent="0.3">
      <c r="A409" s="108"/>
      <c r="B409" s="108"/>
      <c r="C409" s="108"/>
      <c r="D409" s="108"/>
      <c r="E409" s="108"/>
      <c r="F409" s="108"/>
      <c r="G409" s="108"/>
      <c r="H409" s="108"/>
      <c r="I409" s="108"/>
      <c r="J409" s="108"/>
    </row>
    <row r="410" spans="1:10" s="4" customFormat="1" x14ac:dyDescent="0.3">
      <c r="A410" s="108"/>
      <c r="B410" s="108"/>
      <c r="C410" s="108"/>
      <c r="D410" s="108"/>
      <c r="E410" s="108"/>
      <c r="F410" s="108"/>
      <c r="G410" s="108"/>
      <c r="H410" s="108"/>
      <c r="I410" s="108"/>
      <c r="J410" s="108"/>
    </row>
    <row r="411" spans="1:10" s="4" customFormat="1" x14ac:dyDescent="0.3">
      <c r="A411" s="108"/>
      <c r="B411" s="108"/>
      <c r="C411" s="108"/>
      <c r="D411" s="108"/>
      <c r="E411" s="108"/>
      <c r="F411" s="108"/>
      <c r="G411" s="108"/>
      <c r="H411" s="108"/>
      <c r="I411" s="108"/>
      <c r="J411" s="108"/>
    </row>
    <row r="412" spans="1:10" s="4" customFormat="1" x14ac:dyDescent="0.3">
      <c r="A412" s="108"/>
      <c r="B412" s="108"/>
      <c r="C412" s="108"/>
      <c r="D412" s="108"/>
      <c r="E412" s="108"/>
      <c r="F412" s="108"/>
      <c r="G412" s="108"/>
      <c r="H412" s="108"/>
      <c r="I412" s="108"/>
      <c r="J412" s="108"/>
    </row>
    <row r="413" spans="1:10" s="4" customFormat="1" x14ac:dyDescent="0.3">
      <c r="A413" s="108"/>
      <c r="B413" s="108"/>
      <c r="C413" s="108"/>
      <c r="D413" s="108"/>
      <c r="E413" s="108"/>
      <c r="F413" s="108"/>
      <c r="G413" s="108"/>
      <c r="H413" s="108"/>
      <c r="I413" s="108"/>
      <c r="J413" s="108"/>
    </row>
    <row r="414" spans="1:10" s="4" customFormat="1" x14ac:dyDescent="0.3">
      <c r="A414" s="108"/>
      <c r="B414" s="108"/>
      <c r="C414" s="108"/>
      <c r="D414" s="108"/>
      <c r="E414" s="108"/>
      <c r="F414" s="108"/>
      <c r="G414" s="108"/>
      <c r="H414" s="108"/>
      <c r="I414" s="108"/>
      <c r="J414" s="108"/>
    </row>
    <row r="415" spans="1:10" s="4" customFormat="1" x14ac:dyDescent="0.3">
      <c r="A415" s="108"/>
      <c r="B415" s="108"/>
      <c r="C415" s="108"/>
      <c r="D415" s="108"/>
      <c r="E415" s="108"/>
      <c r="F415" s="108"/>
      <c r="G415" s="108"/>
      <c r="H415" s="108"/>
      <c r="I415" s="108"/>
      <c r="J415" s="108"/>
    </row>
    <row r="416" spans="1:10" s="4" customFormat="1" x14ac:dyDescent="0.3">
      <c r="A416" s="108"/>
      <c r="B416" s="108"/>
      <c r="C416" s="108"/>
      <c r="D416" s="108"/>
      <c r="E416" s="108"/>
      <c r="F416" s="108"/>
      <c r="G416" s="108"/>
      <c r="H416" s="108"/>
      <c r="I416" s="108"/>
      <c r="J416" s="108"/>
    </row>
    <row r="417" spans="1:10" s="4" customFormat="1" x14ac:dyDescent="0.3">
      <c r="A417" s="108"/>
      <c r="B417" s="108"/>
      <c r="C417" s="108"/>
      <c r="D417" s="108"/>
      <c r="E417" s="108"/>
      <c r="F417" s="108"/>
      <c r="G417" s="108"/>
      <c r="H417" s="108"/>
      <c r="I417" s="108"/>
      <c r="J417" s="108"/>
    </row>
    <row r="418" spans="1:10" s="4" customFormat="1" x14ac:dyDescent="0.3">
      <c r="A418" s="108"/>
      <c r="B418" s="108"/>
      <c r="C418" s="108"/>
      <c r="D418" s="108"/>
      <c r="E418" s="108"/>
      <c r="F418" s="108"/>
      <c r="G418" s="108"/>
      <c r="H418" s="108"/>
      <c r="I418" s="108"/>
      <c r="J418" s="108"/>
    </row>
    <row r="419" spans="1:10" s="4" customFormat="1" x14ac:dyDescent="0.3">
      <c r="A419" s="108"/>
      <c r="B419" s="108"/>
      <c r="C419" s="108"/>
      <c r="D419" s="108"/>
      <c r="E419" s="108"/>
      <c r="F419" s="108"/>
      <c r="G419" s="108"/>
      <c r="H419" s="108"/>
      <c r="I419" s="108"/>
      <c r="J419" s="108"/>
    </row>
    <row r="420" spans="1:10" s="4" customFormat="1" x14ac:dyDescent="0.3">
      <c r="A420" s="108"/>
      <c r="B420" s="108"/>
      <c r="C420" s="108"/>
      <c r="D420" s="108"/>
      <c r="E420" s="108"/>
      <c r="F420" s="108"/>
      <c r="G420" s="108"/>
      <c r="H420" s="108"/>
      <c r="I420" s="108"/>
      <c r="J420" s="108"/>
    </row>
    <row r="421" spans="1:10" s="4" customFormat="1" x14ac:dyDescent="0.3">
      <c r="A421" s="108"/>
      <c r="B421" s="108"/>
      <c r="C421" s="108"/>
      <c r="D421" s="108"/>
      <c r="E421" s="108"/>
      <c r="F421" s="108"/>
      <c r="G421" s="108"/>
      <c r="H421" s="108"/>
      <c r="I421" s="108"/>
      <c r="J421" s="108"/>
    </row>
    <row r="422" spans="1:10" s="4" customFormat="1" x14ac:dyDescent="0.3">
      <c r="A422" s="108"/>
      <c r="B422" s="108"/>
      <c r="C422" s="108"/>
      <c r="D422" s="108"/>
      <c r="E422" s="108"/>
      <c r="F422" s="108"/>
      <c r="G422" s="108"/>
      <c r="H422" s="108"/>
      <c r="I422" s="108"/>
      <c r="J422" s="108"/>
    </row>
    <row r="423" spans="1:10" s="4" customFormat="1" x14ac:dyDescent="0.3">
      <c r="A423" s="108"/>
      <c r="B423" s="108"/>
      <c r="C423" s="108"/>
      <c r="D423" s="108"/>
      <c r="E423" s="108"/>
      <c r="F423" s="108"/>
      <c r="G423" s="108"/>
      <c r="H423" s="108"/>
      <c r="I423" s="108"/>
      <c r="J423" s="108"/>
    </row>
    <row r="424" spans="1:10" s="4" customFormat="1" x14ac:dyDescent="0.3">
      <c r="A424" s="108"/>
      <c r="B424" s="108"/>
      <c r="C424" s="108"/>
      <c r="D424" s="108"/>
      <c r="E424" s="108"/>
      <c r="F424" s="108"/>
      <c r="G424" s="108"/>
      <c r="H424" s="108"/>
      <c r="I424" s="108"/>
      <c r="J424" s="108"/>
    </row>
    <row r="425" spans="1:10" s="4" customFormat="1" x14ac:dyDescent="0.3">
      <c r="A425" s="108"/>
      <c r="B425" s="108"/>
      <c r="C425" s="108"/>
      <c r="D425" s="108"/>
      <c r="E425" s="108"/>
      <c r="F425" s="108"/>
      <c r="G425" s="108"/>
      <c r="H425" s="108"/>
      <c r="I425" s="108"/>
      <c r="J425" s="108"/>
    </row>
    <row r="426" spans="1:10" s="4" customFormat="1" x14ac:dyDescent="0.3">
      <c r="A426" s="108"/>
      <c r="B426" s="108"/>
      <c r="C426" s="108"/>
      <c r="D426" s="108"/>
      <c r="E426" s="108"/>
      <c r="F426" s="108"/>
      <c r="G426" s="108"/>
      <c r="H426" s="108"/>
      <c r="I426" s="108"/>
      <c r="J426" s="108"/>
    </row>
    <row r="427" spans="1:10" s="4" customFormat="1" x14ac:dyDescent="0.3">
      <c r="A427" s="108"/>
      <c r="B427" s="108"/>
      <c r="C427" s="108"/>
      <c r="D427" s="108"/>
      <c r="E427" s="108"/>
      <c r="F427" s="108"/>
      <c r="G427" s="108"/>
      <c r="H427" s="108"/>
      <c r="I427" s="108"/>
      <c r="J427" s="108"/>
    </row>
    <row r="428" spans="1:10" s="4" customFormat="1" x14ac:dyDescent="0.3">
      <c r="A428" s="108"/>
      <c r="B428" s="108"/>
      <c r="C428" s="108"/>
      <c r="D428" s="108"/>
      <c r="E428" s="108"/>
      <c r="F428" s="108"/>
      <c r="G428" s="108"/>
      <c r="H428" s="108"/>
      <c r="I428" s="108"/>
      <c r="J428" s="108"/>
    </row>
    <row r="429" spans="1:10" s="4" customFormat="1" x14ac:dyDescent="0.3">
      <c r="A429" s="108"/>
      <c r="B429" s="108"/>
      <c r="C429" s="108"/>
      <c r="D429" s="108"/>
      <c r="E429" s="108"/>
      <c r="F429" s="108"/>
      <c r="G429" s="108"/>
      <c r="H429" s="108"/>
      <c r="I429" s="108"/>
      <c r="J429" s="108"/>
    </row>
    <row r="430" spans="1:10" s="4" customFormat="1" x14ac:dyDescent="0.3">
      <c r="A430" s="108"/>
      <c r="B430" s="108"/>
      <c r="C430" s="108"/>
      <c r="D430" s="108"/>
      <c r="E430" s="108"/>
      <c r="F430" s="108"/>
      <c r="G430" s="108"/>
      <c r="H430" s="108"/>
      <c r="I430" s="108"/>
      <c r="J430" s="108"/>
    </row>
    <row r="431" spans="1:10" s="4" customFormat="1" x14ac:dyDescent="0.3">
      <c r="A431" s="108"/>
      <c r="B431" s="108"/>
      <c r="C431" s="108"/>
      <c r="D431" s="108"/>
      <c r="E431" s="108"/>
      <c r="F431" s="108"/>
      <c r="G431" s="108"/>
      <c r="H431" s="108"/>
      <c r="I431" s="108"/>
      <c r="J431" s="108"/>
    </row>
    <row r="432" spans="1:10" s="4" customFormat="1" x14ac:dyDescent="0.3">
      <c r="A432" s="108"/>
      <c r="B432" s="108"/>
      <c r="C432" s="108"/>
      <c r="D432" s="108"/>
      <c r="E432" s="108"/>
      <c r="F432" s="108"/>
      <c r="G432" s="108"/>
      <c r="H432" s="108"/>
      <c r="I432" s="108"/>
      <c r="J432" s="108"/>
    </row>
    <row r="433" spans="1:10" s="4" customFormat="1" x14ac:dyDescent="0.3">
      <c r="A433" s="108"/>
      <c r="B433" s="108"/>
      <c r="C433" s="108"/>
      <c r="D433" s="108"/>
      <c r="E433" s="108"/>
      <c r="F433" s="108"/>
      <c r="G433" s="108"/>
      <c r="H433" s="108"/>
      <c r="I433" s="108"/>
      <c r="J433" s="108"/>
    </row>
    <row r="434" spans="1:10" s="4" customFormat="1" x14ac:dyDescent="0.3">
      <c r="A434" s="108"/>
      <c r="B434" s="108"/>
      <c r="C434" s="108"/>
      <c r="D434" s="108"/>
      <c r="E434" s="108"/>
      <c r="F434" s="108"/>
      <c r="G434" s="108"/>
      <c r="H434" s="108"/>
      <c r="I434" s="108"/>
      <c r="J434" s="108"/>
    </row>
    <row r="435" spans="1:10" s="4" customFormat="1" x14ac:dyDescent="0.3">
      <c r="A435" s="108"/>
      <c r="B435" s="108"/>
      <c r="C435" s="108"/>
      <c r="D435" s="108"/>
      <c r="E435" s="108"/>
      <c r="F435" s="108"/>
      <c r="G435" s="108"/>
      <c r="H435" s="108"/>
      <c r="I435" s="108"/>
      <c r="J435" s="108"/>
    </row>
    <row r="436" spans="1:10" s="4" customFormat="1" x14ac:dyDescent="0.3">
      <c r="A436" s="108"/>
      <c r="B436" s="108"/>
      <c r="C436" s="108"/>
      <c r="D436" s="108"/>
      <c r="E436" s="108"/>
      <c r="F436" s="108"/>
      <c r="G436" s="108"/>
      <c r="H436" s="108"/>
      <c r="I436" s="108"/>
      <c r="J436" s="108"/>
    </row>
    <row r="437" spans="1:10" s="4" customFormat="1" x14ac:dyDescent="0.3">
      <c r="A437" s="108"/>
      <c r="B437" s="108"/>
      <c r="C437" s="108"/>
      <c r="D437" s="108"/>
      <c r="E437" s="108"/>
      <c r="F437" s="108"/>
      <c r="G437" s="108"/>
      <c r="H437" s="108"/>
      <c r="I437" s="108"/>
      <c r="J437" s="108"/>
    </row>
    <row r="438" spans="1:10" s="4" customFormat="1" x14ac:dyDescent="0.3">
      <c r="A438" s="108"/>
      <c r="B438" s="108"/>
      <c r="C438" s="108"/>
      <c r="D438" s="108"/>
      <c r="E438" s="108"/>
      <c r="F438" s="108"/>
      <c r="G438" s="108"/>
      <c r="H438" s="108"/>
      <c r="I438" s="108"/>
      <c r="J438" s="108"/>
    </row>
    <row r="439" spans="1:10" s="4" customFormat="1" x14ac:dyDescent="0.3">
      <c r="A439" s="108"/>
      <c r="B439" s="108"/>
      <c r="C439" s="108"/>
      <c r="D439" s="108"/>
      <c r="E439" s="108"/>
      <c r="F439" s="108"/>
      <c r="G439" s="108"/>
      <c r="H439" s="108"/>
      <c r="I439" s="108"/>
      <c r="J439" s="108"/>
    </row>
    <row r="440" spans="1:10" s="4" customFormat="1" x14ac:dyDescent="0.3">
      <c r="A440" s="108"/>
      <c r="B440" s="108"/>
      <c r="C440" s="108"/>
      <c r="D440" s="108"/>
      <c r="E440" s="108"/>
      <c r="F440" s="108"/>
      <c r="G440" s="108"/>
      <c r="H440" s="108"/>
      <c r="I440" s="108"/>
      <c r="J440" s="108"/>
    </row>
    <row r="441" spans="1:10" s="4" customFormat="1" x14ac:dyDescent="0.3">
      <c r="A441" s="108"/>
      <c r="B441" s="108"/>
      <c r="C441" s="108"/>
      <c r="D441" s="108"/>
      <c r="E441" s="108"/>
      <c r="F441" s="108"/>
      <c r="G441" s="108"/>
      <c r="H441" s="108"/>
      <c r="I441" s="108"/>
      <c r="J441" s="108"/>
    </row>
    <row r="442" spans="1:10" s="4" customFormat="1" x14ac:dyDescent="0.3">
      <c r="A442" s="108"/>
      <c r="B442" s="108"/>
      <c r="C442" s="108"/>
      <c r="D442" s="108"/>
      <c r="E442" s="108"/>
      <c r="F442" s="108"/>
      <c r="G442" s="108"/>
      <c r="H442" s="108"/>
      <c r="I442" s="108"/>
      <c r="J442" s="108"/>
    </row>
    <row r="443" spans="1:10" s="4" customFormat="1" x14ac:dyDescent="0.3">
      <c r="A443" s="108"/>
      <c r="B443" s="108"/>
      <c r="C443" s="108"/>
      <c r="D443" s="108"/>
      <c r="E443" s="108"/>
      <c r="F443" s="108"/>
      <c r="G443" s="108"/>
      <c r="H443" s="108"/>
      <c r="I443" s="108"/>
      <c r="J443" s="108"/>
    </row>
    <row r="444" spans="1:10" s="4" customFormat="1" x14ac:dyDescent="0.3">
      <c r="A444" s="108"/>
      <c r="B444" s="108"/>
      <c r="C444" s="108"/>
      <c r="D444" s="108"/>
      <c r="E444" s="108"/>
      <c r="F444" s="108"/>
      <c r="G444" s="108"/>
      <c r="H444" s="108"/>
      <c r="I444" s="108"/>
      <c r="J444" s="108"/>
    </row>
    <row r="445" spans="1:10" s="4" customFormat="1" x14ac:dyDescent="0.3">
      <c r="A445" s="108"/>
      <c r="B445" s="108"/>
      <c r="C445" s="108"/>
      <c r="D445" s="108"/>
      <c r="E445" s="108"/>
      <c r="F445" s="108"/>
      <c r="G445" s="108"/>
      <c r="H445" s="108"/>
      <c r="I445" s="108"/>
      <c r="J445" s="108"/>
    </row>
    <row r="446" spans="1:10" s="4" customFormat="1" x14ac:dyDescent="0.3">
      <c r="A446" s="108"/>
      <c r="B446" s="108"/>
      <c r="C446" s="108"/>
      <c r="D446" s="108"/>
      <c r="E446" s="108"/>
      <c r="F446" s="108"/>
      <c r="G446" s="108"/>
      <c r="H446" s="108"/>
      <c r="I446" s="108"/>
      <c r="J446" s="108"/>
    </row>
    <row r="447" spans="1:10" s="4" customFormat="1" x14ac:dyDescent="0.3">
      <c r="A447" s="108"/>
      <c r="B447" s="108"/>
      <c r="C447" s="108"/>
      <c r="D447" s="108"/>
      <c r="E447" s="108"/>
      <c r="F447" s="108"/>
      <c r="G447" s="108"/>
      <c r="H447" s="108"/>
      <c r="I447" s="108"/>
      <c r="J447" s="108"/>
    </row>
    <row r="448" spans="1:10" s="4" customFormat="1" x14ac:dyDescent="0.3">
      <c r="A448" s="108"/>
      <c r="B448" s="108"/>
      <c r="C448" s="108"/>
      <c r="D448" s="108"/>
      <c r="E448" s="108"/>
      <c r="F448" s="108"/>
      <c r="G448" s="108"/>
      <c r="H448" s="108"/>
      <c r="I448" s="108"/>
      <c r="J448" s="108"/>
    </row>
    <row r="449" spans="1:10" s="4" customFormat="1" x14ac:dyDescent="0.3">
      <c r="A449" s="108"/>
      <c r="B449" s="108"/>
      <c r="C449" s="108"/>
      <c r="D449" s="108"/>
      <c r="E449" s="108"/>
      <c r="F449" s="108"/>
      <c r="G449" s="108"/>
      <c r="H449" s="108"/>
      <c r="I449" s="108"/>
      <c r="J449" s="108"/>
    </row>
    <row r="450" spans="1:10" s="4" customFormat="1" x14ac:dyDescent="0.3">
      <c r="A450" s="108"/>
      <c r="B450" s="108"/>
      <c r="C450" s="108"/>
      <c r="D450" s="108"/>
      <c r="E450" s="108"/>
      <c r="F450" s="108"/>
      <c r="G450" s="108"/>
      <c r="H450" s="108"/>
      <c r="I450" s="108"/>
      <c r="J450" s="108"/>
    </row>
    <row r="451" spans="1:10" s="4" customFormat="1" x14ac:dyDescent="0.3">
      <c r="A451" s="108"/>
      <c r="B451" s="108"/>
      <c r="C451" s="108"/>
      <c r="D451" s="108"/>
      <c r="E451" s="108"/>
      <c r="F451" s="108"/>
      <c r="G451" s="108"/>
      <c r="H451" s="108"/>
      <c r="I451" s="108"/>
      <c r="J451" s="108"/>
    </row>
    <row r="452" spans="1:10" s="4" customFormat="1" x14ac:dyDescent="0.3">
      <c r="A452" s="108"/>
      <c r="B452" s="108"/>
      <c r="C452" s="108"/>
      <c r="D452" s="108"/>
      <c r="E452" s="108"/>
      <c r="F452" s="108"/>
      <c r="G452" s="108"/>
      <c r="H452" s="108"/>
      <c r="I452" s="108"/>
      <c r="J452" s="108"/>
    </row>
    <row r="453" spans="1:10" s="4" customFormat="1" x14ac:dyDescent="0.3">
      <c r="A453" s="108"/>
      <c r="B453" s="108"/>
      <c r="C453" s="108"/>
      <c r="D453" s="108"/>
      <c r="E453" s="108"/>
      <c r="F453" s="108"/>
      <c r="G453" s="108"/>
      <c r="H453" s="108"/>
      <c r="I453" s="108"/>
      <c r="J453" s="108"/>
    </row>
    <row r="454" spans="1:10" s="4" customFormat="1" x14ac:dyDescent="0.3">
      <c r="A454" s="108"/>
      <c r="B454" s="108"/>
      <c r="C454" s="108"/>
      <c r="D454" s="108"/>
      <c r="E454" s="108"/>
      <c r="F454" s="108"/>
      <c r="G454" s="108"/>
      <c r="H454" s="108"/>
      <c r="I454" s="108"/>
      <c r="J454" s="108"/>
    </row>
    <row r="455" spans="1:10" s="4" customFormat="1" x14ac:dyDescent="0.3">
      <c r="A455" s="108"/>
      <c r="B455" s="108"/>
      <c r="C455" s="108"/>
      <c r="D455" s="108"/>
      <c r="E455" s="108"/>
      <c r="F455" s="108"/>
      <c r="G455" s="108"/>
      <c r="H455" s="108"/>
      <c r="I455" s="108"/>
      <c r="J455" s="108"/>
    </row>
    <row r="456" spans="1:10" s="4" customFormat="1" x14ac:dyDescent="0.3">
      <c r="A456" s="108"/>
      <c r="B456" s="108"/>
      <c r="C456" s="108"/>
      <c r="D456" s="108"/>
      <c r="E456" s="108"/>
      <c r="F456" s="108"/>
      <c r="G456" s="108"/>
      <c r="H456" s="108"/>
      <c r="I456" s="108"/>
      <c r="J456" s="108"/>
    </row>
    <row r="457" spans="1:10" s="4" customFormat="1" x14ac:dyDescent="0.3">
      <c r="A457" s="108"/>
      <c r="B457" s="108"/>
      <c r="C457" s="108"/>
      <c r="D457" s="108"/>
      <c r="E457" s="108"/>
      <c r="F457" s="108"/>
      <c r="G457" s="108"/>
      <c r="H457" s="108"/>
      <c r="I457" s="108"/>
      <c r="J457" s="108"/>
    </row>
    <row r="458" spans="1:10" s="4" customFormat="1" x14ac:dyDescent="0.3">
      <c r="A458" s="108"/>
      <c r="B458" s="108"/>
      <c r="C458" s="108"/>
      <c r="D458" s="108"/>
      <c r="E458" s="108"/>
      <c r="F458" s="108"/>
      <c r="G458" s="108"/>
      <c r="H458" s="108"/>
      <c r="I458" s="108"/>
      <c r="J458" s="108"/>
    </row>
    <row r="459" spans="1:10" s="4" customFormat="1" x14ac:dyDescent="0.3">
      <c r="A459" s="108"/>
      <c r="B459" s="108"/>
      <c r="C459" s="108"/>
      <c r="D459" s="108"/>
      <c r="E459" s="108"/>
      <c r="F459" s="108"/>
      <c r="G459" s="108"/>
      <c r="H459" s="108"/>
      <c r="I459" s="108"/>
      <c r="J459" s="108"/>
    </row>
    <row r="460" spans="1:10" s="4" customFormat="1" x14ac:dyDescent="0.3">
      <c r="A460" s="108"/>
      <c r="B460" s="108"/>
      <c r="C460" s="108"/>
      <c r="D460" s="108"/>
      <c r="E460" s="108"/>
      <c r="F460" s="108"/>
      <c r="G460" s="108"/>
      <c r="H460" s="108"/>
      <c r="I460" s="108"/>
      <c r="J460" s="108"/>
    </row>
    <row r="461" spans="1:10" s="4" customFormat="1" x14ac:dyDescent="0.3">
      <c r="A461" s="108"/>
      <c r="B461" s="108"/>
      <c r="C461" s="108"/>
      <c r="D461" s="108"/>
      <c r="E461" s="108"/>
      <c r="F461" s="108"/>
      <c r="G461" s="108"/>
      <c r="H461" s="108"/>
      <c r="I461" s="108"/>
      <c r="J461" s="108"/>
    </row>
    <row r="462" spans="1:10" s="4" customFormat="1" x14ac:dyDescent="0.3">
      <c r="A462" s="108"/>
      <c r="B462" s="108"/>
      <c r="C462" s="108"/>
      <c r="D462" s="108"/>
      <c r="E462" s="108"/>
      <c r="F462" s="108"/>
      <c r="G462" s="108"/>
      <c r="H462" s="108"/>
      <c r="I462" s="108"/>
      <c r="J462" s="108"/>
    </row>
    <row r="463" spans="1:10" s="4" customFormat="1" x14ac:dyDescent="0.3">
      <c r="A463" s="108"/>
      <c r="B463" s="108"/>
      <c r="C463" s="108"/>
      <c r="D463" s="108"/>
      <c r="E463" s="108"/>
      <c r="F463" s="108"/>
      <c r="G463" s="108"/>
      <c r="H463" s="108"/>
      <c r="I463" s="108"/>
      <c r="J463" s="108"/>
    </row>
    <row r="464" spans="1:10" s="4" customFormat="1" x14ac:dyDescent="0.3">
      <c r="A464" s="108"/>
      <c r="B464" s="108"/>
      <c r="C464" s="108"/>
      <c r="D464" s="108"/>
      <c r="E464" s="108"/>
      <c r="F464" s="108"/>
      <c r="G464" s="108"/>
      <c r="H464" s="108"/>
      <c r="I464" s="108"/>
      <c r="J464" s="108"/>
    </row>
    <row r="465" spans="1:10" s="4" customFormat="1" x14ac:dyDescent="0.3">
      <c r="A465" s="108"/>
      <c r="B465" s="108"/>
      <c r="C465" s="108"/>
      <c r="D465" s="108"/>
      <c r="E465" s="108"/>
      <c r="F465" s="108"/>
      <c r="G465" s="108"/>
      <c r="H465" s="108"/>
      <c r="I465" s="108"/>
      <c r="J465" s="108"/>
    </row>
    <row r="466" spans="1:10" s="4" customFormat="1" x14ac:dyDescent="0.3">
      <c r="A466" s="108"/>
      <c r="B466" s="108"/>
      <c r="C466" s="108"/>
      <c r="D466" s="108"/>
      <c r="E466" s="108"/>
      <c r="F466" s="108"/>
      <c r="G466" s="108"/>
      <c r="H466" s="108"/>
      <c r="I466" s="108"/>
      <c r="J466" s="108"/>
    </row>
    <row r="467" spans="1:10" s="4" customFormat="1" x14ac:dyDescent="0.3">
      <c r="A467" s="108"/>
      <c r="B467" s="108"/>
      <c r="C467" s="108"/>
      <c r="D467" s="108"/>
      <c r="E467" s="108"/>
      <c r="F467" s="108"/>
      <c r="G467" s="108"/>
      <c r="H467" s="108"/>
      <c r="I467" s="108"/>
      <c r="J467" s="108"/>
    </row>
    <row r="468" spans="1:10" s="4" customFormat="1" x14ac:dyDescent="0.3">
      <c r="A468" s="108"/>
      <c r="B468" s="108"/>
      <c r="C468" s="108"/>
      <c r="D468" s="108"/>
      <c r="E468" s="108"/>
      <c r="F468" s="108"/>
      <c r="G468" s="108"/>
      <c r="H468" s="108"/>
      <c r="I468" s="108"/>
      <c r="J468" s="108"/>
    </row>
    <row r="469" spans="1:10" s="4" customFormat="1" x14ac:dyDescent="0.3">
      <c r="A469" s="108"/>
      <c r="B469" s="108"/>
      <c r="C469" s="108"/>
      <c r="D469" s="108"/>
      <c r="E469" s="108"/>
      <c r="F469" s="108"/>
      <c r="G469" s="108"/>
      <c r="H469" s="108"/>
      <c r="I469" s="108"/>
      <c r="J469" s="108"/>
    </row>
    <row r="470" spans="1:10" s="4" customFormat="1" x14ac:dyDescent="0.3">
      <c r="A470" s="108"/>
      <c r="B470" s="108"/>
      <c r="C470" s="108"/>
      <c r="D470" s="108"/>
      <c r="E470" s="108"/>
      <c r="F470" s="108"/>
      <c r="G470" s="108"/>
      <c r="H470" s="108"/>
      <c r="I470" s="108"/>
      <c r="J470" s="108"/>
    </row>
    <row r="471" spans="1:10" s="4" customFormat="1" x14ac:dyDescent="0.3">
      <c r="A471" s="108"/>
      <c r="B471" s="108"/>
      <c r="C471" s="108"/>
      <c r="D471" s="108"/>
      <c r="E471" s="108"/>
      <c r="F471" s="108"/>
      <c r="G471" s="108"/>
      <c r="H471" s="108"/>
      <c r="I471" s="108"/>
      <c r="J471" s="108"/>
    </row>
    <row r="472" spans="1:10" s="4" customFormat="1" x14ac:dyDescent="0.3">
      <c r="A472" s="108"/>
      <c r="B472" s="108"/>
      <c r="C472" s="108"/>
      <c r="D472" s="108"/>
      <c r="E472" s="108"/>
      <c r="F472" s="108"/>
      <c r="G472" s="108"/>
      <c r="H472" s="108"/>
      <c r="I472" s="108"/>
      <c r="J472" s="108"/>
    </row>
    <row r="473" spans="1:10" s="4" customFormat="1" x14ac:dyDescent="0.3">
      <c r="A473" s="108"/>
      <c r="B473" s="108"/>
      <c r="C473" s="108"/>
      <c r="D473" s="108"/>
      <c r="E473" s="108"/>
      <c r="F473" s="108"/>
      <c r="G473" s="108"/>
      <c r="H473" s="108"/>
      <c r="I473" s="108"/>
      <c r="J473" s="108"/>
    </row>
    <row r="474" spans="1:10" s="4" customFormat="1" x14ac:dyDescent="0.3">
      <c r="A474" s="108"/>
      <c r="B474" s="108"/>
      <c r="C474" s="108"/>
      <c r="D474" s="108"/>
      <c r="E474" s="108"/>
      <c r="F474" s="108"/>
      <c r="G474" s="108"/>
      <c r="H474" s="108"/>
      <c r="I474" s="108"/>
      <c r="J474" s="108"/>
    </row>
    <row r="475" spans="1:10" s="4" customFormat="1" x14ac:dyDescent="0.3">
      <c r="A475" s="108"/>
      <c r="B475" s="108"/>
      <c r="C475" s="108"/>
      <c r="D475" s="108"/>
      <c r="E475" s="108"/>
      <c r="F475" s="108"/>
      <c r="G475" s="108"/>
      <c r="H475" s="108"/>
      <c r="I475" s="108"/>
      <c r="J475" s="108"/>
    </row>
    <row r="476" spans="1:10" s="4" customFormat="1" x14ac:dyDescent="0.3">
      <c r="A476" s="108"/>
      <c r="B476" s="108"/>
      <c r="C476" s="108"/>
      <c r="D476" s="108"/>
      <c r="E476" s="108"/>
      <c r="F476" s="108"/>
      <c r="G476" s="108"/>
      <c r="H476" s="108"/>
      <c r="I476" s="108"/>
      <c r="J476" s="108"/>
    </row>
    <row r="477" spans="1:10" s="4" customFormat="1" x14ac:dyDescent="0.3">
      <c r="A477" s="108"/>
      <c r="B477" s="108"/>
      <c r="C477" s="108"/>
      <c r="D477" s="108"/>
      <c r="E477" s="108"/>
      <c r="F477" s="108"/>
      <c r="G477" s="108"/>
      <c r="H477" s="108"/>
      <c r="I477" s="108"/>
      <c r="J477" s="108"/>
    </row>
    <row r="478" spans="1:10" s="4" customFormat="1" x14ac:dyDescent="0.3">
      <c r="A478" s="108"/>
      <c r="B478" s="108"/>
      <c r="C478" s="108"/>
      <c r="D478" s="108"/>
      <c r="E478" s="108"/>
      <c r="F478" s="108"/>
      <c r="G478" s="108"/>
      <c r="H478" s="108"/>
      <c r="I478" s="108"/>
      <c r="J478" s="108"/>
    </row>
    <row r="479" spans="1:10" s="4" customFormat="1" x14ac:dyDescent="0.3">
      <c r="A479" s="108"/>
      <c r="B479" s="108"/>
      <c r="C479" s="108"/>
      <c r="D479" s="108"/>
      <c r="E479" s="108"/>
      <c r="F479" s="108"/>
      <c r="G479" s="108"/>
      <c r="H479" s="108"/>
      <c r="I479" s="108"/>
      <c r="J479" s="108"/>
    </row>
    <row r="480" spans="1:10" s="4" customFormat="1" x14ac:dyDescent="0.3">
      <c r="A480" s="108"/>
      <c r="B480" s="108"/>
      <c r="C480" s="108"/>
      <c r="D480" s="108"/>
      <c r="E480" s="108"/>
      <c r="F480" s="108"/>
      <c r="G480" s="108"/>
      <c r="H480" s="108"/>
      <c r="I480" s="108"/>
      <c r="J480" s="108"/>
    </row>
    <row r="481" spans="1:10" s="4" customFormat="1" x14ac:dyDescent="0.3">
      <c r="A481" s="108"/>
      <c r="B481" s="108"/>
      <c r="C481" s="108"/>
      <c r="D481" s="108"/>
      <c r="E481" s="108"/>
      <c r="F481" s="108"/>
      <c r="G481" s="108"/>
      <c r="H481" s="108"/>
      <c r="I481" s="108"/>
      <c r="J481" s="108"/>
    </row>
    <row r="482" spans="1:10" s="4" customFormat="1" x14ac:dyDescent="0.3">
      <c r="A482" s="108"/>
      <c r="B482" s="108"/>
      <c r="C482" s="108"/>
      <c r="D482" s="108"/>
      <c r="E482" s="108"/>
      <c r="F482" s="108"/>
      <c r="G482" s="108"/>
      <c r="H482" s="108"/>
      <c r="I482" s="108"/>
      <c r="J482" s="108"/>
    </row>
    <row r="483" spans="1:10" s="4" customFormat="1" x14ac:dyDescent="0.3">
      <c r="A483" s="108"/>
      <c r="B483" s="108"/>
      <c r="C483" s="108"/>
      <c r="D483" s="108"/>
      <c r="E483" s="108"/>
      <c r="F483" s="108"/>
      <c r="G483" s="108"/>
      <c r="H483" s="108"/>
      <c r="I483" s="108"/>
      <c r="J483" s="108"/>
    </row>
    <row r="484" spans="1:10" s="4" customFormat="1" x14ac:dyDescent="0.3">
      <c r="A484" s="108"/>
      <c r="B484" s="108"/>
      <c r="C484" s="108"/>
      <c r="D484" s="108"/>
      <c r="E484" s="108"/>
      <c r="F484" s="108"/>
      <c r="G484" s="108"/>
      <c r="H484" s="108"/>
      <c r="I484" s="108"/>
      <c r="J484" s="108"/>
    </row>
    <row r="485" spans="1:10" s="4" customFormat="1" x14ac:dyDescent="0.3">
      <c r="A485" s="108"/>
      <c r="B485" s="108"/>
      <c r="C485" s="108"/>
      <c r="D485" s="108"/>
      <c r="E485" s="108"/>
      <c r="F485" s="108"/>
      <c r="G485" s="108"/>
      <c r="H485" s="108"/>
      <c r="I485" s="108"/>
      <c r="J485" s="108"/>
    </row>
    <row r="486" spans="1:10" s="4" customFormat="1" x14ac:dyDescent="0.3">
      <c r="A486" s="108"/>
      <c r="B486" s="108"/>
      <c r="C486" s="108"/>
      <c r="D486" s="108"/>
      <c r="E486" s="108"/>
      <c r="F486" s="108"/>
      <c r="G486" s="108"/>
      <c r="H486" s="108"/>
      <c r="I486" s="108"/>
      <c r="J486" s="108"/>
    </row>
    <row r="487" spans="1:10" s="4" customFormat="1" x14ac:dyDescent="0.3">
      <c r="A487" s="108"/>
      <c r="B487" s="108"/>
      <c r="C487" s="108"/>
      <c r="D487" s="108"/>
      <c r="E487" s="108"/>
      <c r="F487" s="108"/>
      <c r="G487" s="108"/>
      <c r="H487" s="108"/>
      <c r="I487" s="108"/>
      <c r="J487" s="108"/>
    </row>
    <row r="488" spans="1:10" s="4" customFormat="1" x14ac:dyDescent="0.3">
      <c r="A488" s="108"/>
      <c r="B488" s="108"/>
      <c r="C488" s="108"/>
      <c r="D488" s="108"/>
      <c r="E488" s="108"/>
      <c r="F488" s="108"/>
      <c r="G488" s="108"/>
      <c r="H488" s="108"/>
      <c r="I488" s="108"/>
      <c r="J488" s="108"/>
    </row>
    <row r="489" spans="1:10" s="4" customFormat="1" x14ac:dyDescent="0.3">
      <c r="A489" s="108"/>
      <c r="B489" s="108"/>
      <c r="C489" s="108"/>
      <c r="D489" s="108"/>
      <c r="E489" s="108"/>
      <c r="F489" s="108"/>
      <c r="G489" s="108"/>
      <c r="H489" s="108"/>
      <c r="I489" s="108"/>
      <c r="J489" s="108"/>
    </row>
    <row r="490" spans="1:10" s="4" customFormat="1" x14ac:dyDescent="0.3">
      <c r="A490" s="108"/>
      <c r="B490" s="108"/>
      <c r="C490" s="108"/>
      <c r="D490" s="108"/>
      <c r="E490" s="108"/>
      <c r="F490" s="108"/>
      <c r="G490" s="108"/>
      <c r="H490" s="108"/>
      <c r="I490" s="108"/>
      <c r="J490" s="108"/>
    </row>
    <row r="491" spans="1:10" s="4" customFormat="1" x14ac:dyDescent="0.3">
      <c r="A491" s="108"/>
      <c r="B491" s="108"/>
      <c r="C491" s="108"/>
      <c r="D491" s="108"/>
      <c r="E491" s="108"/>
      <c r="F491" s="108"/>
      <c r="G491" s="108"/>
      <c r="H491" s="108"/>
      <c r="I491" s="108"/>
      <c r="J491" s="108"/>
    </row>
    <row r="492" spans="1:10" s="4" customFormat="1" x14ac:dyDescent="0.3">
      <c r="A492" s="108"/>
      <c r="B492" s="108"/>
      <c r="C492" s="108"/>
      <c r="D492" s="108"/>
      <c r="E492" s="108"/>
      <c r="F492" s="108"/>
      <c r="G492" s="108"/>
      <c r="H492" s="108"/>
      <c r="I492" s="108"/>
      <c r="J492" s="108"/>
    </row>
    <row r="493" spans="1:10" s="4" customFormat="1" x14ac:dyDescent="0.3">
      <c r="A493" s="108"/>
      <c r="B493" s="108"/>
      <c r="C493" s="108"/>
      <c r="D493" s="108"/>
      <c r="E493" s="108"/>
      <c r="F493" s="108"/>
      <c r="G493" s="108"/>
      <c r="H493" s="108"/>
      <c r="I493" s="108"/>
      <c r="J493" s="108"/>
    </row>
    <row r="494" spans="1:10" s="4" customFormat="1" x14ac:dyDescent="0.3">
      <c r="A494" s="108"/>
      <c r="B494" s="108"/>
      <c r="C494" s="108"/>
      <c r="D494" s="108"/>
      <c r="E494" s="108"/>
      <c r="F494" s="108"/>
      <c r="G494" s="108"/>
      <c r="H494" s="108"/>
      <c r="I494" s="108"/>
      <c r="J494" s="108"/>
    </row>
    <row r="495" spans="1:10" s="4" customFormat="1" x14ac:dyDescent="0.3">
      <c r="A495" s="108"/>
      <c r="B495" s="108"/>
      <c r="C495" s="108"/>
      <c r="D495" s="108"/>
      <c r="E495" s="108"/>
      <c r="F495" s="108"/>
      <c r="G495" s="108"/>
      <c r="H495" s="108"/>
      <c r="I495" s="108"/>
      <c r="J495" s="108"/>
    </row>
    <row r="496" spans="1:10" s="4" customFormat="1" x14ac:dyDescent="0.3">
      <c r="A496" s="108"/>
      <c r="B496" s="108"/>
      <c r="C496" s="108"/>
      <c r="D496" s="108"/>
      <c r="E496" s="108"/>
      <c r="F496" s="108"/>
      <c r="G496" s="108"/>
      <c r="H496" s="108"/>
      <c r="I496" s="108"/>
      <c r="J496" s="108"/>
    </row>
    <row r="497" spans="1:10" s="4" customFormat="1" x14ac:dyDescent="0.3">
      <c r="A497" s="108"/>
      <c r="B497" s="108"/>
      <c r="C497" s="108"/>
      <c r="D497" s="108"/>
      <c r="E497" s="108"/>
      <c r="F497" s="108"/>
      <c r="G497" s="108"/>
      <c r="H497" s="108"/>
      <c r="I497" s="108"/>
      <c r="J497" s="108"/>
    </row>
    <row r="498" spans="1:10" s="4" customFormat="1" x14ac:dyDescent="0.3">
      <c r="A498" s="108"/>
      <c r="B498" s="108"/>
      <c r="C498" s="108"/>
      <c r="D498" s="108"/>
      <c r="E498" s="108"/>
      <c r="F498" s="108"/>
      <c r="G498" s="108"/>
      <c r="H498" s="108"/>
      <c r="I498" s="108"/>
      <c r="J498" s="108"/>
    </row>
    <row r="499" spans="1:10" s="4" customFormat="1" x14ac:dyDescent="0.3">
      <c r="A499" s="108"/>
      <c r="B499" s="108"/>
      <c r="C499" s="108"/>
      <c r="D499" s="108"/>
      <c r="E499" s="108"/>
      <c r="F499" s="108"/>
      <c r="G499" s="108"/>
      <c r="H499" s="108"/>
      <c r="I499" s="108"/>
      <c r="J499" s="108"/>
    </row>
    <row r="500" spans="1:10" s="4" customFormat="1" x14ac:dyDescent="0.3">
      <c r="A500" s="108"/>
      <c r="B500" s="108"/>
      <c r="C500" s="108"/>
      <c r="D500" s="108"/>
      <c r="E500" s="108"/>
      <c r="F500" s="108"/>
      <c r="G500" s="108"/>
      <c r="H500" s="108"/>
      <c r="I500" s="108"/>
      <c r="J500" s="108"/>
    </row>
    <row r="501" spans="1:10" s="4" customFormat="1" x14ac:dyDescent="0.3">
      <c r="A501" s="108"/>
      <c r="B501" s="108"/>
      <c r="C501" s="108"/>
      <c r="D501" s="108"/>
      <c r="E501" s="108"/>
      <c r="F501" s="108"/>
      <c r="G501" s="108"/>
      <c r="H501" s="108"/>
      <c r="I501" s="108"/>
      <c r="J501" s="108"/>
    </row>
    <row r="502" spans="1:10" s="4" customFormat="1" x14ac:dyDescent="0.3">
      <c r="A502" s="108"/>
      <c r="B502" s="108"/>
      <c r="C502" s="108"/>
      <c r="D502" s="108"/>
      <c r="E502" s="108"/>
      <c r="F502" s="108"/>
      <c r="G502" s="108"/>
      <c r="H502" s="108"/>
      <c r="I502" s="108"/>
      <c r="J502" s="108"/>
    </row>
    <row r="503" spans="1:10" s="4" customFormat="1" x14ac:dyDescent="0.3">
      <c r="A503" s="108"/>
      <c r="B503" s="108"/>
      <c r="C503" s="108"/>
      <c r="D503" s="108"/>
      <c r="E503" s="108"/>
      <c r="F503" s="108"/>
      <c r="G503" s="108"/>
      <c r="H503" s="108"/>
      <c r="I503" s="108"/>
      <c r="J503" s="108"/>
    </row>
    <row r="504" spans="1:10" s="4" customFormat="1" x14ac:dyDescent="0.3">
      <c r="A504" s="108"/>
      <c r="B504" s="108"/>
      <c r="C504" s="108"/>
      <c r="D504" s="108"/>
      <c r="E504" s="108"/>
      <c r="F504" s="108"/>
      <c r="G504" s="108"/>
      <c r="H504" s="108"/>
      <c r="I504" s="108"/>
      <c r="J504" s="108"/>
    </row>
    <row r="505" spans="1:10" s="4" customFormat="1" x14ac:dyDescent="0.3">
      <c r="A505" s="108"/>
      <c r="B505" s="108"/>
      <c r="C505" s="108"/>
      <c r="D505" s="108"/>
      <c r="E505" s="108"/>
      <c r="F505" s="108"/>
      <c r="G505" s="108"/>
      <c r="H505" s="108"/>
      <c r="I505" s="108"/>
      <c r="J505" s="108"/>
    </row>
    <row r="506" spans="1:10" s="4" customFormat="1" x14ac:dyDescent="0.3">
      <c r="A506" s="108"/>
      <c r="B506" s="108"/>
      <c r="C506" s="108"/>
      <c r="D506" s="108"/>
      <c r="E506" s="108"/>
      <c r="F506" s="108"/>
      <c r="G506" s="108"/>
      <c r="H506" s="108"/>
      <c r="I506" s="108"/>
      <c r="J506" s="108"/>
    </row>
    <row r="507" spans="1:10" s="4" customFormat="1" x14ac:dyDescent="0.3">
      <c r="A507" s="108"/>
      <c r="B507" s="108"/>
      <c r="C507" s="108"/>
      <c r="D507" s="108"/>
      <c r="E507" s="108"/>
      <c r="F507" s="108"/>
      <c r="G507" s="108"/>
      <c r="H507" s="108"/>
      <c r="I507" s="108"/>
      <c r="J507" s="108"/>
    </row>
    <row r="508" spans="1:10" s="4" customFormat="1" x14ac:dyDescent="0.3">
      <c r="A508" s="108"/>
      <c r="B508" s="108"/>
      <c r="C508" s="108"/>
      <c r="D508" s="108"/>
      <c r="E508" s="108"/>
      <c r="F508" s="108"/>
      <c r="G508" s="108"/>
      <c r="H508" s="108"/>
      <c r="I508" s="108"/>
      <c r="J508" s="108"/>
    </row>
    <row r="509" spans="1:10" s="4" customFormat="1" x14ac:dyDescent="0.3">
      <c r="A509" s="108"/>
      <c r="B509" s="108"/>
      <c r="C509" s="108"/>
      <c r="D509" s="108"/>
      <c r="E509" s="108"/>
      <c r="F509" s="108"/>
      <c r="G509" s="108"/>
      <c r="H509" s="108"/>
      <c r="I509" s="108"/>
      <c r="J509" s="108"/>
    </row>
    <row r="510" spans="1:10" s="4" customFormat="1" x14ac:dyDescent="0.3">
      <c r="A510" s="108"/>
      <c r="B510" s="108"/>
      <c r="C510" s="108"/>
      <c r="D510" s="108"/>
      <c r="E510" s="108"/>
      <c r="F510" s="108"/>
      <c r="G510" s="108"/>
      <c r="H510" s="108"/>
      <c r="I510" s="108"/>
      <c r="J510" s="108"/>
    </row>
    <row r="511" spans="1:10" s="4" customFormat="1" x14ac:dyDescent="0.3">
      <c r="A511" s="108"/>
      <c r="B511" s="108"/>
      <c r="C511" s="108"/>
      <c r="D511" s="108"/>
      <c r="E511" s="108"/>
      <c r="F511" s="108"/>
      <c r="G511" s="108"/>
      <c r="H511" s="108"/>
      <c r="I511" s="108"/>
      <c r="J511" s="108"/>
    </row>
    <row r="512" spans="1:10" s="4" customFormat="1" x14ac:dyDescent="0.3">
      <c r="A512" s="108"/>
      <c r="B512" s="108"/>
      <c r="C512" s="108"/>
      <c r="D512" s="108"/>
      <c r="E512" s="108"/>
      <c r="F512" s="108"/>
      <c r="G512" s="108"/>
      <c r="H512" s="108"/>
      <c r="I512" s="108"/>
      <c r="J512" s="108"/>
    </row>
    <row r="513" spans="1:10" s="4" customFormat="1" x14ac:dyDescent="0.3">
      <c r="A513" s="108"/>
      <c r="B513" s="108"/>
      <c r="C513" s="108"/>
      <c r="D513" s="108"/>
      <c r="E513" s="108"/>
      <c r="F513" s="108"/>
      <c r="G513" s="108"/>
      <c r="H513" s="108"/>
      <c r="I513" s="108"/>
      <c r="J513" s="108"/>
    </row>
    <row r="514" spans="1:10" s="4" customFormat="1" x14ac:dyDescent="0.3">
      <c r="A514" s="108"/>
      <c r="B514" s="108"/>
      <c r="C514" s="108"/>
      <c r="D514" s="108"/>
      <c r="E514" s="108"/>
      <c r="F514" s="108"/>
      <c r="G514" s="108"/>
      <c r="H514" s="108"/>
      <c r="I514" s="108"/>
      <c r="J514" s="108"/>
    </row>
    <row r="515" spans="1:10" s="4" customFormat="1" x14ac:dyDescent="0.3">
      <c r="A515" s="108"/>
      <c r="B515" s="108"/>
      <c r="C515" s="108"/>
      <c r="D515" s="108"/>
      <c r="E515" s="108"/>
      <c r="F515" s="108"/>
      <c r="G515" s="108"/>
      <c r="H515" s="108"/>
      <c r="I515" s="108"/>
      <c r="J515" s="108"/>
    </row>
    <row r="516" spans="1:10" s="4" customFormat="1" x14ac:dyDescent="0.3">
      <c r="A516" s="108"/>
      <c r="B516" s="108"/>
      <c r="C516" s="108"/>
      <c r="D516" s="108"/>
      <c r="E516" s="108"/>
      <c r="F516" s="108"/>
      <c r="G516" s="108"/>
      <c r="H516" s="108"/>
      <c r="I516" s="108"/>
      <c r="J516" s="108"/>
    </row>
    <row r="517" spans="1:10" s="4" customFormat="1" x14ac:dyDescent="0.3">
      <c r="A517" s="108"/>
      <c r="B517" s="108"/>
      <c r="C517" s="108"/>
      <c r="D517" s="108"/>
      <c r="E517" s="108"/>
      <c r="F517" s="108"/>
      <c r="G517" s="108"/>
      <c r="H517" s="108"/>
      <c r="I517" s="108"/>
      <c r="J517" s="108"/>
    </row>
    <row r="518" spans="1:10" s="4" customFormat="1" x14ac:dyDescent="0.3">
      <c r="A518" s="108"/>
      <c r="B518" s="108"/>
      <c r="C518" s="108"/>
      <c r="D518" s="108"/>
      <c r="E518" s="108"/>
      <c r="F518" s="108"/>
      <c r="G518" s="108"/>
      <c r="H518" s="108"/>
      <c r="I518" s="108"/>
      <c r="J518" s="108"/>
    </row>
    <row r="519" spans="1:10" s="4" customFormat="1" x14ac:dyDescent="0.3">
      <c r="A519" s="108"/>
      <c r="B519" s="108"/>
      <c r="C519" s="108"/>
      <c r="D519" s="108"/>
      <c r="E519" s="108"/>
      <c r="F519" s="108"/>
      <c r="G519" s="108"/>
      <c r="H519" s="108"/>
      <c r="I519" s="108"/>
      <c r="J519" s="108"/>
    </row>
    <row r="520" spans="1:10" s="4" customFormat="1" x14ac:dyDescent="0.3">
      <c r="A520" s="108"/>
      <c r="B520" s="108"/>
      <c r="C520" s="108"/>
      <c r="D520" s="108"/>
      <c r="E520" s="108"/>
      <c r="F520" s="108"/>
      <c r="G520" s="108"/>
      <c r="H520" s="108"/>
      <c r="I520" s="108"/>
      <c r="J520" s="108"/>
    </row>
    <row r="521" spans="1:10" s="4" customFormat="1" x14ac:dyDescent="0.3">
      <c r="A521" s="108"/>
      <c r="B521" s="108"/>
      <c r="C521" s="108"/>
      <c r="D521" s="108"/>
      <c r="E521" s="108"/>
      <c r="F521" s="108"/>
      <c r="G521" s="108"/>
      <c r="H521" s="108"/>
      <c r="I521" s="108"/>
      <c r="J521" s="108"/>
    </row>
    <row r="522" spans="1:10" s="4" customFormat="1" x14ac:dyDescent="0.3">
      <c r="A522" s="108"/>
      <c r="B522" s="108"/>
      <c r="C522" s="108"/>
      <c r="D522" s="108"/>
      <c r="E522" s="108"/>
      <c r="F522" s="108"/>
      <c r="G522" s="108"/>
      <c r="H522" s="108"/>
      <c r="I522" s="108"/>
      <c r="J522" s="108"/>
    </row>
    <row r="523" spans="1:10" s="4" customFormat="1" x14ac:dyDescent="0.3">
      <c r="A523" s="108"/>
      <c r="B523" s="108"/>
      <c r="C523" s="108"/>
      <c r="D523" s="108"/>
      <c r="E523" s="108"/>
      <c r="F523" s="108"/>
      <c r="G523" s="108"/>
      <c r="H523" s="108"/>
      <c r="I523" s="108"/>
      <c r="J523" s="108"/>
    </row>
    <row r="524" spans="1:10" s="4" customFormat="1" x14ac:dyDescent="0.3">
      <c r="A524" s="108"/>
      <c r="B524" s="108"/>
      <c r="C524" s="108"/>
      <c r="D524" s="108"/>
      <c r="E524" s="108"/>
      <c r="F524" s="108"/>
      <c r="G524" s="108"/>
      <c r="H524" s="108"/>
      <c r="I524" s="108"/>
      <c r="J524" s="108"/>
    </row>
    <row r="525" spans="1:10" s="4" customFormat="1" x14ac:dyDescent="0.3">
      <c r="A525" s="108"/>
      <c r="B525" s="108"/>
      <c r="C525" s="108"/>
      <c r="D525" s="108"/>
      <c r="E525" s="108"/>
      <c r="F525" s="108"/>
      <c r="G525" s="108"/>
      <c r="H525" s="108"/>
      <c r="I525" s="108"/>
      <c r="J525" s="108"/>
    </row>
    <row r="526" spans="1:10" s="4" customFormat="1" x14ac:dyDescent="0.3">
      <c r="A526" s="108"/>
      <c r="B526" s="108"/>
      <c r="C526" s="108"/>
      <c r="D526" s="108"/>
      <c r="E526" s="108"/>
      <c r="F526" s="108"/>
      <c r="G526" s="108"/>
      <c r="H526" s="108"/>
      <c r="I526" s="108"/>
      <c r="J526" s="108"/>
    </row>
    <row r="527" spans="1:10" s="4" customFormat="1" x14ac:dyDescent="0.3">
      <c r="A527" s="108"/>
      <c r="B527" s="108"/>
      <c r="C527" s="108"/>
      <c r="D527" s="108"/>
      <c r="E527" s="108"/>
      <c r="F527" s="108"/>
      <c r="G527" s="108"/>
      <c r="H527" s="108"/>
      <c r="I527" s="108"/>
      <c r="J527" s="108"/>
    </row>
    <row r="528" spans="1:10" s="4" customFormat="1" x14ac:dyDescent="0.3">
      <c r="A528" s="108"/>
      <c r="B528" s="108"/>
      <c r="C528" s="108"/>
      <c r="D528" s="108"/>
      <c r="E528" s="108"/>
      <c r="F528" s="108"/>
      <c r="G528" s="108"/>
      <c r="H528" s="108"/>
      <c r="I528" s="108"/>
      <c r="J528" s="108"/>
    </row>
    <row r="529" spans="1:10" s="4" customFormat="1" x14ac:dyDescent="0.3">
      <c r="A529" s="108"/>
      <c r="B529" s="108"/>
      <c r="C529" s="108"/>
      <c r="D529" s="108"/>
      <c r="E529" s="108"/>
      <c r="F529" s="108"/>
      <c r="G529" s="108"/>
      <c r="H529" s="108"/>
      <c r="I529" s="108"/>
      <c r="J529" s="108"/>
    </row>
    <row r="530" spans="1:10" s="4" customFormat="1" x14ac:dyDescent="0.3">
      <c r="A530" s="108"/>
      <c r="B530" s="108"/>
      <c r="C530" s="108"/>
      <c r="D530" s="108"/>
      <c r="E530" s="108"/>
      <c r="F530" s="108"/>
      <c r="G530" s="108"/>
      <c r="H530" s="108"/>
      <c r="I530" s="108"/>
      <c r="J530" s="108"/>
    </row>
    <row r="531" spans="1:10" s="4" customFormat="1" x14ac:dyDescent="0.3">
      <c r="A531" s="108"/>
      <c r="B531" s="108"/>
      <c r="C531" s="108"/>
      <c r="D531" s="108"/>
      <c r="E531" s="108"/>
      <c r="F531" s="108"/>
      <c r="G531" s="108"/>
      <c r="H531" s="108"/>
      <c r="I531" s="108"/>
      <c r="J531" s="108"/>
    </row>
    <row r="532" spans="1:10" s="4" customFormat="1" x14ac:dyDescent="0.3">
      <c r="A532" s="108"/>
      <c r="B532" s="108"/>
      <c r="C532" s="108"/>
      <c r="D532" s="108"/>
      <c r="E532" s="108"/>
      <c r="F532" s="108"/>
      <c r="G532" s="108"/>
      <c r="H532" s="108"/>
      <c r="I532" s="108"/>
      <c r="J532" s="108"/>
    </row>
    <row r="533" spans="1:10" s="4" customFormat="1" x14ac:dyDescent="0.3">
      <c r="A533" s="108"/>
      <c r="B533" s="108"/>
      <c r="C533" s="108"/>
      <c r="D533" s="108"/>
      <c r="E533" s="108"/>
      <c r="F533" s="108"/>
      <c r="G533" s="108"/>
      <c r="H533" s="108"/>
      <c r="I533" s="108"/>
      <c r="J533" s="108"/>
    </row>
    <row r="534" spans="1:10" s="4" customFormat="1" x14ac:dyDescent="0.3">
      <c r="A534" s="108"/>
      <c r="B534" s="108"/>
      <c r="C534" s="108"/>
      <c r="D534" s="108"/>
      <c r="E534" s="108"/>
      <c r="F534" s="108"/>
      <c r="G534" s="108"/>
      <c r="H534" s="108"/>
      <c r="I534" s="108"/>
      <c r="J534" s="108"/>
    </row>
    <row r="535" spans="1:10" s="4" customFormat="1" x14ac:dyDescent="0.3">
      <c r="A535" s="108"/>
      <c r="B535" s="108"/>
      <c r="C535" s="108"/>
      <c r="D535" s="108"/>
      <c r="E535" s="108"/>
      <c r="F535" s="108"/>
      <c r="G535" s="108"/>
      <c r="H535" s="108"/>
      <c r="I535" s="108"/>
      <c r="J535" s="108"/>
    </row>
    <row r="536" spans="1:10" s="4" customFormat="1" x14ac:dyDescent="0.3">
      <c r="A536" s="108"/>
      <c r="B536" s="108"/>
      <c r="C536" s="108"/>
      <c r="D536" s="108"/>
      <c r="E536" s="108"/>
      <c r="F536" s="108"/>
      <c r="G536" s="108"/>
      <c r="H536" s="108"/>
      <c r="I536" s="108"/>
      <c r="J536" s="108"/>
    </row>
    <row r="537" spans="1:10" s="4" customFormat="1" x14ac:dyDescent="0.3">
      <c r="A537" s="108"/>
      <c r="B537" s="108"/>
      <c r="C537" s="108"/>
      <c r="D537" s="108"/>
      <c r="E537" s="108"/>
      <c r="F537" s="108"/>
      <c r="G537" s="108"/>
      <c r="H537" s="108"/>
      <c r="I537" s="108"/>
      <c r="J537" s="108"/>
    </row>
    <row r="538" spans="1:10" s="4" customFormat="1" x14ac:dyDescent="0.3">
      <c r="A538" s="108"/>
      <c r="B538" s="108"/>
      <c r="C538" s="108"/>
      <c r="D538" s="108"/>
      <c r="E538" s="108"/>
      <c r="F538" s="108"/>
      <c r="G538" s="108"/>
      <c r="H538" s="108"/>
      <c r="I538" s="108"/>
      <c r="J538" s="108"/>
    </row>
    <row r="539" spans="1:10" s="4" customFormat="1" x14ac:dyDescent="0.3">
      <c r="A539" s="108"/>
      <c r="B539" s="108"/>
      <c r="C539" s="108"/>
      <c r="D539" s="108"/>
      <c r="E539" s="108"/>
      <c r="F539" s="108"/>
      <c r="G539" s="108"/>
      <c r="H539" s="108"/>
      <c r="I539" s="108"/>
      <c r="J539" s="108"/>
    </row>
    <row r="540" spans="1:10" s="4" customFormat="1" x14ac:dyDescent="0.3">
      <c r="A540" s="108"/>
      <c r="B540" s="108"/>
      <c r="C540" s="108"/>
      <c r="D540" s="108"/>
      <c r="E540" s="108"/>
      <c r="F540" s="108"/>
      <c r="G540" s="108"/>
      <c r="H540" s="108"/>
      <c r="I540" s="108"/>
      <c r="J540" s="108"/>
    </row>
    <row r="541" spans="1:10" s="4" customFormat="1" x14ac:dyDescent="0.3">
      <c r="A541" s="108"/>
      <c r="B541" s="108"/>
      <c r="C541" s="108"/>
      <c r="D541" s="108"/>
      <c r="E541" s="108"/>
      <c r="F541" s="108"/>
      <c r="G541" s="108"/>
      <c r="H541" s="108"/>
      <c r="I541" s="108"/>
      <c r="J541" s="108"/>
    </row>
    <row r="542" spans="1:10" s="4" customFormat="1" x14ac:dyDescent="0.3">
      <c r="A542" s="108"/>
      <c r="B542" s="108"/>
      <c r="C542" s="108"/>
      <c r="D542" s="108"/>
      <c r="E542" s="108"/>
      <c r="F542" s="108"/>
      <c r="G542" s="108"/>
      <c r="H542" s="108"/>
      <c r="I542" s="108"/>
      <c r="J542" s="108"/>
    </row>
    <row r="543" spans="1:10" s="4" customFormat="1" x14ac:dyDescent="0.3">
      <c r="A543" s="108"/>
      <c r="B543" s="108"/>
      <c r="C543" s="108"/>
      <c r="D543" s="108"/>
      <c r="E543" s="108"/>
      <c r="F543" s="108"/>
      <c r="G543" s="108"/>
      <c r="H543" s="108"/>
      <c r="I543" s="108"/>
      <c r="J543" s="108"/>
    </row>
    <row r="544" spans="1:10" s="4" customFormat="1" x14ac:dyDescent="0.3">
      <c r="A544" s="108"/>
      <c r="B544" s="108"/>
      <c r="C544" s="108"/>
      <c r="D544" s="108"/>
      <c r="E544" s="108"/>
      <c r="F544" s="108"/>
      <c r="G544" s="108"/>
      <c r="H544" s="108"/>
      <c r="I544" s="108"/>
      <c r="J544" s="108"/>
    </row>
    <row r="545" spans="1:10" s="4" customFormat="1" x14ac:dyDescent="0.3">
      <c r="A545" s="108"/>
      <c r="B545" s="108"/>
      <c r="C545" s="108"/>
      <c r="D545" s="108"/>
      <c r="E545" s="108"/>
      <c r="F545" s="108"/>
      <c r="G545" s="108"/>
      <c r="H545" s="108"/>
      <c r="I545" s="108"/>
      <c r="J545" s="108"/>
    </row>
    <row r="546" spans="1:10" s="4" customFormat="1" x14ac:dyDescent="0.3">
      <c r="A546" s="108"/>
      <c r="B546" s="108"/>
      <c r="C546" s="108"/>
      <c r="D546" s="108"/>
      <c r="E546" s="108"/>
      <c r="F546" s="108"/>
      <c r="G546" s="108"/>
      <c r="H546" s="108"/>
      <c r="I546" s="108"/>
      <c r="J546" s="108"/>
    </row>
    <row r="547" spans="1:10" s="4" customFormat="1" x14ac:dyDescent="0.3">
      <c r="A547" s="108"/>
      <c r="B547" s="108"/>
      <c r="C547" s="108"/>
      <c r="D547" s="108"/>
      <c r="E547" s="108"/>
      <c r="F547" s="108"/>
      <c r="G547" s="108"/>
      <c r="H547" s="108"/>
      <c r="I547" s="108"/>
      <c r="J547" s="108"/>
    </row>
    <row r="548" spans="1:10" s="4" customFormat="1" x14ac:dyDescent="0.3">
      <c r="A548" s="108"/>
      <c r="B548" s="108"/>
      <c r="C548" s="108"/>
      <c r="D548" s="108"/>
      <c r="E548" s="108"/>
      <c r="F548" s="108"/>
      <c r="G548" s="108"/>
      <c r="H548" s="108"/>
      <c r="I548" s="108"/>
      <c r="J548" s="108"/>
    </row>
    <row r="549" spans="1:10" s="4" customFormat="1" x14ac:dyDescent="0.3">
      <c r="A549" s="108"/>
      <c r="B549" s="108"/>
      <c r="C549" s="108"/>
      <c r="D549" s="108"/>
      <c r="E549" s="108"/>
      <c r="F549" s="108"/>
      <c r="G549" s="108"/>
      <c r="H549" s="108"/>
      <c r="I549" s="108"/>
      <c r="J549" s="108"/>
    </row>
    <row r="550" spans="1:10" s="4" customFormat="1" x14ac:dyDescent="0.3">
      <c r="A550" s="108"/>
      <c r="B550" s="108"/>
      <c r="C550" s="108"/>
      <c r="D550" s="108"/>
      <c r="E550" s="108"/>
      <c r="F550" s="108"/>
      <c r="G550" s="108"/>
      <c r="H550" s="108"/>
      <c r="I550" s="108"/>
      <c r="J550" s="108"/>
    </row>
    <row r="551" spans="1:10" s="4" customFormat="1" x14ac:dyDescent="0.3">
      <c r="A551" s="108"/>
      <c r="B551" s="108"/>
      <c r="C551" s="108"/>
      <c r="D551" s="108"/>
      <c r="E551" s="108"/>
      <c r="F551" s="108"/>
      <c r="G551" s="108"/>
      <c r="H551" s="108"/>
      <c r="I551" s="108"/>
      <c r="J551" s="108"/>
    </row>
    <row r="552" spans="1:10" s="4" customFormat="1" x14ac:dyDescent="0.3">
      <c r="A552" s="108"/>
      <c r="B552" s="108"/>
      <c r="C552" s="108"/>
      <c r="D552" s="108"/>
      <c r="E552" s="108"/>
      <c r="F552" s="108"/>
      <c r="G552" s="108"/>
      <c r="H552" s="108"/>
      <c r="I552" s="108"/>
      <c r="J552" s="108"/>
    </row>
    <row r="553" spans="1:10" s="4" customFormat="1" x14ac:dyDescent="0.3">
      <c r="A553" s="108"/>
      <c r="B553" s="108"/>
      <c r="C553" s="108"/>
      <c r="D553" s="108"/>
      <c r="E553" s="108"/>
      <c r="F553" s="108"/>
      <c r="G553" s="108"/>
      <c r="H553" s="108"/>
      <c r="I553" s="108"/>
      <c r="J553" s="108"/>
    </row>
    <row r="554" spans="1:10" s="4" customFormat="1" x14ac:dyDescent="0.3">
      <c r="A554" s="108"/>
      <c r="B554" s="108"/>
      <c r="C554" s="108"/>
      <c r="D554" s="108"/>
      <c r="E554" s="108"/>
      <c r="F554" s="108"/>
      <c r="G554" s="108"/>
      <c r="H554" s="108"/>
      <c r="I554" s="108"/>
      <c r="J554" s="108"/>
    </row>
    <row r="555" spans="1:10" s="4" customFormat="1" x14ac:dyDescent="0.3">
      <c r="A555" s="108"/>
      <c r="B555" s="108"/>
      <c r="C555" s="108"/>
      <c r="D555" s="108"/>
      <c r="E555" s="108"/>
      <c r="F555" s="108"/>
      <c r="G555" s="108"/>
      <c r="H555" s="108"/>
      <c r="I555" s="108"/>
      <c r="J555" s="108"/>
    </row>
    <row r="556" spans="1:10" s="4" customFormat="1" x14ac:dyDescent="0.3">
      <c r="A556" s="108"/>
      <c r="B556" s="108"/>
      <c r="C556" s="108"/>
      <c r="D556" s="108"/>
      <c r="E556" s="108"/>
      <c r="F556" s="108"/>
      <c r="G556" s="108"/>
      <c r="H556" s="108"/>
      <c r="I556" s="108"/>
      <c r="J556" s="108"/>
    </row>
    <row r="557" spans="1:10" s="4" customFormat="1" x14ac:dyDescent="0.3">
      <c r="A557" s="108"/>
      <c r="B557" s="108"/>
      <c r="C557" s="108"/>
      <c r="D557" s="108"/>
      <c r="E557" s="108"/>
      <c r="F557" s="108"/>
      <c r="G557" s="108"/>
      <c r="H557" s="108"/>
      <c r="I557" s="108"/>
      <c r="J557" s="108"/>
    </row>
    <row r="558" spans="1:10" s="4" customFormat="1" x14ac:dyDescent="0.3">
      <c r="A558" s="108"/>
      <c r="B558" s="108"/>
      <c r="C558" s="108"/>
      <c r="D558" s="108"/>
      <c r="E558" s="108"/>
      <c r="F558" s="108"/>
      <c r="G558" s="108"/>
      <c r="H558" s="108"/>
      <c r="I558" s="108"/>
      <c r="J558" s="108"/>
    </row>
    <row r="559" spans="1:10" s="4" customFormat="1" x14ac:dyDescent="0.3">
      <c r="A559" s="108"/>
      <c r="B559" s="108"/>
      <c r="C559" s="108"/>
      <c r="D559" s="108"/>
      <c r="E559" s="108"/>
      <c r="F559" s="108"/>
      <c r="G559" s="108"/>
      <c r="H559" s="108"/>
      <c r="I559" s="108"/>
      <c r="J559" s="108"/>
    </row>
    <row r="560" spans="1:10" s="4" customFormat="1" x14ac:dyDescent="0.3">
      <c r="A560" s="108"/>
      <c r="B560" s="108"/>
      <c r="C560" s="108"/>
      <c r="D560" s="108"/>
      <c r="E560" s="108"/>
      <c r="F560" s="108"/>
      <c r="G560" s="108"/>
      <c r="H560" s="108"/>
      <c r="I560" s="108"/>
      <c r="J560" s="108"/>
    </row>
    <row r="561" spans="1:10" s="4" customFormat="1" x14ac:dyDescent="0.3">
      <c r="A561" s="108"/>
      <c r="B561" s="108"/>
      <c r="C561" s="108"/>
      <c r="D561" s="108"/>
      <c r="E561" s="108"/>
      <c r="F561" s="108"/>
      <c r="G561" s="108"/>
      <c r="H561" s="108"/>
      <c r="I561" s="108"/>
      <c r="J561" s="108"/>
    </row>
    <row r="562" spans="1:10" s="4" customFormat="1" x14ac:dyDescent="0.3">
      <c r="A562" s="108"/>
      <c r="B562" s="108"/>
      <c r="C562" s="108"/>
      <c r="D562" s="108"/>
      <c r="E562" s="108"/>
      <c r="F562" s="108"/>
      <c r="G562" s="108"/>
      <c r="H562" s="108"/>
      <c r="I562" s="108"/>
      <c r="J562" s="108"/>
    </row>
    <row r="563" spans="1:10" s="4" customFormat="1" x14ac:dyDescent="0.3">
      <c r="A563" s="108"/>
      <c r="B563" s="108"/>
      <c r="C563" s="108"/>
      <c r="D563" s="108"/>
      <c r="E563" s="108"/>
      <c r="F563" s="108"/>
      <c r="G563" s="108"/>
      <c r="H563" s="108"/>
      <c r="I563" s="108"/>
      <c r="J563" s="108"/>
    </row>
    <row r="564" spans="1:10" s="4" customFormat="1" x14ac:dyDescent="0.3">
      <c r="A564" s="108"/>
      <c r="B564" s="108"/>
      <c r="C564" s="108"/>
      <c r="D564" s="108"/>
      <c r="E564" s="108"/>
      <c r="F564" s="108"/>
      <c r="G564" s="108"/>
      <c r="H564" s="108"/>
      <c r="I564" s="108"/>
      <c r="J564" s="108"/>
    </row>
    <row r="565" spans="1:10" s="4" customFormat="1" x14ac:dyDescent="0.3">
      <c r="A565" s="108"/>
      <c r="B565" s="108"/>
      <c r="C565" s="108"/>
      <c r="D565" s="108"/>
      <c r="E565" s="108"/>
      <c r="F565" s="108"/>
      <c r="G565" s="108"/>
      <c r="H565" s="108"/>
      <c r="I565" s="108"/>
      <c r="J565" s="108"/>
    </row>
    <row r="566" spans="1:10" s="4" customFormat="1" x14ac:dyDescent="0.3">
      <c r="A566" s="108"/>
      <c r="B566" s="108"/>
      <c r="C566" s="108"/>
      <c r="D566" s="108"/>
      <c r="E566" s="108"/>
      <c r="F566" s="108"/>
      <c r="G566" s="108"/>
      <c r="H566" s="108"/>
      <c r="I566" s="108"/>
      <c r="J566" s="108"/>
    </row>
    <row r="567" spans="1:10" s="4" customFormat="1" x14ac:dyDescent="0.3">
      <c r="A567" s="108"/>
      <c r="B567" s="108"/>
      <c r="C567" s="108"/>
      <c r="D567" s="108"/>
      <c r="E567" s="108"/>
      <c r="F567" s="108"/>
      <c r="G567" s="108"/>
      <c r="H567" s="108"/>
      <c r="I567" s="108"/>
      <c r="J567" s="108"/>
    </row>
    <row r="568" spans="1:10" s="4" customFormat="1" x14ac:dyDescent="0.3">
      <c r="A568" s="108"/>
      <c r="B568" s="108"/>
      <c r="C568" s="108"/>
      <c r="D568" s="108"/>
      <c r="E568" s="108"/>
      <c r="F568" s="108"/>
      <c r="G568" s="108"/>
      <c r="H568" s="108"/>
      <c r="I568" s="108"/>
      <c r="J568" s="108"/>
    </row>
    <row r="569" spans="1:10" s="4" customFormat="1" x14ac:dyDescent="0.3">
      <c r="A569" s="108"/>
      <c r="B569" s="108"/>
      <c r="C569" s="108"/>
      <c r="D569" s="108"/>
      <c r="E569" s="108"/>
      <c r="F569" s="108"/>
      <c r="G569" s="108"/>
      <c r="H569" s="108"/>
      <c r="I569" s="108"/>
      <c r="J569" s="108"/>
    </row>
    <row r="570" spans="1:10" s="4" customFormat="1" x14ac:dyDescent="0.3">
      <c r="A570" s="108"/>
      <c r="B570" s="108"/>
      <c r="C570" s="108"/>
      <c r="D570" s="108"/>
      <c r="E570" s="108"/>
      <c r="F570" s="108"/>
      <c r="G570" s="108"/>
      <c r="H570" s="108"/>
      <c r="I570" s="108"/>
      <c r="J570" s="108"/>
    </row>
    <row r="571" spans="1:10" s="4" customFormat="1" x14ac:dyDescent="0.3">
      <c r="A571" s="108"/>
      <c r="B571" s="108"/>
      <c r="C571" s="108"/>
      <c r="D571" s="108"/>
      <c r="E571" s="108"/>
      <c r="F571" s="108"/>
      <c r="G571" s="108"/>
      <c r="H571" s="108"/>
      <c r="I571" s="108"/>
      <c r="J571" s="108"/>
    </row>
    <row r="572" spans="1:10" s="4" customFormat="1" x14ac:dyDescent="0.3">
      <c r="A572" s="108"/>
      <c r="B572" s="108"/>
      <c r="C572" s="108"/>
      <c r="D572" s="108"/>
      <c r="E572" s="108"/>
      <c r="F572" s="108"/>
      <c r="G572" s="108"/>
      <c r="H572" s="108"/>
      <c r="I572" s="108"/>
      <c r="J572" s="108"/>
    </row>
    <row r="573" spans="1:10" s="4" customFormat="1" x14ac:dyDescent="0.3">
      <c r="A573" s="108"/>
      <c r="B573" s="108"/>
      <c r="C573" s="108"/>
      <c r="D573" s="108"/>
      <c r="E573" s="108"/>
      <c r="F573" s="108"/>
      <c r="G573" s="108"/>
      <c r="H573" s="108"/>
      <c r="I573" s="108"/>
      <c r="J573" s="108"/>
    </row>
    <row r="574" spans="1:10" s="4" customFormat="1" x14ac:dyDescent="0.3">
      <c r="A574" s="108"/>
      <c r="B574" s="108"/>
      <c r="C574" s="108"/>
      <c r="D574" s="108"/>
      <c r="E574" s="108"/>
      <c r="F574" s="108"/>
      <c r="G574" s="108"/>
      <c r="H574" s="108"/>
      <c r="I574" s="108"/>
      <c r="J574" s="108"/>
    </row>
    <row r="575" spans="1:10" s="4" customFormat="1" x14ac:dyDescent="0.3">
      <c r="A575" s="108"/>
      <c r="B575" s="108"/>
      <c r="C575" s="108"/>
      <c r="D575" s="108"/>
      <c r="E575" s="108"/>
      <c r="F575" s="108"/>
      <c r="G575" s="108"/>
      <c r="H575" s="108"/>
      <c r="I575" s="108"/>
      <c r="J575" s="108"/>
    </row>
    <row r="576" spans="1:10" s="4" customFormat="1" x14ac:dyDescent="0.3">
      <c r="A576" s="108"/>
      <c r="B576" s="108"/>
      <c r="C576" s="108"/>
      <c r="D576" s="108"/>
      <c r="E576" s="108"/>
      <c r="F576" s="108"/>
      <c r="G576" s="108"/>
      <c r="H576" s="108"/>
      <c r="I576" s="108"/>
      <c r="J576" s="108"/>
    </row>
    <row r="577" spans="1:10" s="4" customFormat="1" x14ac:dyDescent="0.3">
      <c r="A577" s="108"/>
      <c r="B577" s="108"/>
      <c r="C577" s="108"/>
      <c r="D577" s="108"/>
      <c r="E577" s="108"/>
      <c r="F577" s="108"/>
      <c r="G577" s="108"/>
      <c r="H577" s="108"/>
      <c r="I577" s="108"/>
      <c r="J577" s="108"/>
    </row>
    <row r="578" spans="1:10" s="4" customFormat="1" x14ac:dyDescent="0.3">
      <c r="A578" s="108"/>
      <c r="B578" s="108"/>
      <c r="C578" s="108"/>
      <c r="D578" s="108"/>
      <c r="E578" s="108"/>
      <c r="F578" s="108"/>
      <c r="G578" s="108"/>
      <c r="H578" s="108"/>
      <c r="I578" s="108"/>
      <c r="J578" s="108"/>
    </row>
    <row r="579" spans="1:10" s="4" customFormat="1" x14ac:dyDescent="0.3">
      <c r="A579" s="108"/>
      <c r="B579" s="108"/>
      <c r="C579" s="108"/>
      <c r="D579" s="108"/>
      <c r="E579" s="108"/>
      <c r="F579" s="108"/>
      <c r="G579" s="108"/>
      <c r="H579" s="108"/>
      <c r="I579" s="108"/>
      <c r="J579" s="108"/>
    </row>
    <row r="580" spans="1:10" s="4" customFormat="1" x14ac:dyDescent="0.3">
      <c r="A580" s="108"/>
      <c r="B580" s="108"/>
      <c r="C580" s="108"/>
      <c r="D580" s="108"/>
      <c r="E580" s="108"/>
      <c r="F580" s="108"/>
      <c r="G580" s="108"/>
      <c r="H580" s="108"/>
      <c r="I580" s="108"/>
      <c r="J580" s="108"/>
    </row>
    <row r="581" spans="1:10" s="4" customFormat="1" x14ac:dyDescent="0.3">
      <c r="A581" s="108"/>
      <c r="B581" s="108"/>
      <c r="C581" s="108"/>
      <c r="D581" s="108"/>
      <c r="E581" s="108"/>
      <c r="F581" s="108"/>
      <c r="G581" s="108"/>
      <c r="H581" s="108"/>
      <c r="I581" s="108"/>
      <c r="J581" s="108"/>
    </row>
    <row r="582" spans="1:10" s="4" customFormat="1" x14ac:dyDescent="0.3">
      <c r="A582" s="108"/>
      <c r="B582" s="108"/>
      <c r="C582" s="108"/>
      <c r="D582" s="108"/>
      <c r="E582" s="108"/>
      <c r="F582" s="108"/>
      <c r="G582" s="108"/>
      <c r="H582" s="108"/>
      <c r="I582" s="108"/>
      <c r="J582" s="108"/>
    </row>
    <row r="583" spans="1:10" s="4" customFormat="1" x14ac:dyDescent="0.3">
      <c r="A583" s="108"/>
      <c r="B583" s="108"/>
      <c r="C583" s="108"/>
      <c r="D583" s="108"/>
      <c r="E583" s="108"/>
      <c r="F583" s="108"/>
      <c r="G583" s="108"/>
      <c r="H583" s="108"/>
      <c r="I583" s="108"/>
      <c r="J583" s="108"/>
    </row>
    <row r="584" spans="1:10" s="4" customFormat="1" x14ac:dyDescent="0.3">
      <c r="A584" s="108"/>
      <c r="B584" s="108"/>
      <c r="C584" s="108"/>
      <c r="D584" s="108"/>
      <c r="E584" s="108"/>
      <c r="F584" s="108"/>
      <c r="G584" s="108"/>
      <c r="H584" s="108"/>
      <c r="I584" s="108"/>
      <c r="J584" s="108"/>
    </row>
    <row r="585" spans="1:10" s="4" customFormat="1" x14ac:dyDescent="0.3">
      <c r="A585" s="108"/>
      <c r="B585" s="108"/>
      <c r="C585" s="108"/>
      <c r="D585" s="108"/>
      <c r="E585" s="108"/>
      <c r="F585" s="108"/>
      <c r="G585" s="108"/>
      <c r="H585" s="108"/>
      <c r="I585" s="108"/>
      <c r="J585" s="108"/>
    </row>
    <row r="586" spans="1:10" s="4" customFormat="1" x14ac:dyDescent="0.3">
      <c r="A586" s="108"/>
      <c r="B586" s="108"/>
      <c r="C586" s="108"/>
      <c r="D586" s="108"/>
      <c r="E586" s="108"/>
      <c r="F586" s="108"/>
      <c r="G586" s="108"/>
      <c r="H586" s="108"/>
      <c r="I586" s="108"/>
      <c r="J586" s="108"/>
    </row>
    <row r="587" spans="1:10" s="4" customFormat="1" x14ac:dyDescent="0.3">
      <c r="A587" s="108"/>
      <c r="B587" s="108"/>
      <c r="C587" s="108"/>
      <c r="D587" s="108"/>
      <c r="E587" s="108"/>
      <c r="F587" s="108"/>
      <c r="G587" s="108"/>
      <c r="H587" s="108"/>
      <c r="I587" s="108"/>
      <c r="J587" s="108"/>
    </row>
    <row r="588" spans="1:10" s="4" customFormat="1" x14ac:dyDescent="0.3">
      <c r="A588" s="108"/>
      <c r="B588" s="108"/>
      <c r="C588" s="108"/>
      <c r="D588" s="108"/>
      <c r="E588" s="108"/>
      <c r="F588" s="108"/>
      <c r="G588" s="108"/>
      <c r="H588" s="108"/>
      <c r="I588" s="108"/>
      <c r="J588" s="108"/>
    </row>
    <row r="589" spans="1:10" s="4" customFormat="1" x14ac:dyDescent="0.3">
      <c r="A589" s="108"/>
      <c r="B589" s="108"/>
      <c r="C589" s="108"/>
      <c r="D589" s="108"/>
      <c r="E589" s="108"/>
      <c r="F589" s="108"/>
      <c r="G589" s="108"/>
      <c r="H589" s="108"/>
      <c r="I589" s="108"/>
      <c r="J589" s="108"/>
    </row>
    <row r="590" spans="1:10" s="4" customFormat="1" x14ac:dyDescent="0.3">
      <c r="A590" s="108"/>
      <c r="B590" s="108"/>
      <c r="C590" s="108"/>
      <c r="D590" s="108"/>
      <c r="E590" s="108"/>
      <c r="F590" s="108"/>
      <c r="G590" s="108"/>
      <c r="H590" s="108"/>
      <c r="I590" s="108"/>
      <c r="J590" s="108"/>
    </row>
    <row r="591" spans="1:10" s="4" customFormat="1" x14ac:dyDescent="0.3">
      <c r="A591" s="108"/>
      <c r="B591" s="108"/>
      <c r="C591" s="108"/>
      <c r="D591" s="108"/>
      <c r="E591" s="108"/>
      <c r="F591" s="108"/>
      <c r="G591" s="108"/>
      <c r="H591" s="108"/>
      <c r="I591" s="108"/>
      <c r="J591" s="108"/>
    </row>
    <row r="592" spans="1:10" s="4" customFormat="1" x14ac:dyDescent="0.3">
      <c r="A592" s="108"/>
      <c r="B592" s="108"/>
      <c r="C592" s="108"/>
      <c r="D592" s="108"/>
      <c r="E592" s="108"/>
      <c r="F592" s="108"/>
      <c r="G592" s="108"/>
      <c r="H592" s="108"/>
      <c r="I592" s="108"/>
      <c r="J592" s="108"/>
    </row>
    <row r="593" spans="1:10" s="4" customFormat="1" x14ac:dyDescent="0.3">
      <c r="A593" s="108"/>
      <c r="B593" s="108"/>
      <c r="C593" s="108"/>
      <c r="D593" s="108"/>
      <c r="E593" s="108"/>
      <c r="F593" s="108"/>
      <c r="G593" s="108"/>
      <c r="H593" s="108"/>
      <c r="I593" s="108"/>
      <c r="J593" s="108"/>
    </row>
    <row r="594" spans="1:10" s="4" customFormat="1" x14ac:dyDescent="0.3">
      <c r="A594" s="108"/>
      <c r="B594" s="108"/>
      <c r="C594" s="108"/>
      <c r="D594" s="108"/>
      <c r="E594" s="108"/>
      <c r="F594" s="108"/>
      <c r="G594" s="108"/>
      <c r="H594" s="108"/>
      <c r="I594" s="108"/>
      <c r="J594" s="108"/>
    </row>
    <row r="595" spans="1:10" s="4" customFormat="1" x14ac:dyDescent="0.3">
      <c r="A595" s="108"/>
      <c r="B595" s="108"/>
      <c r="C595" s="108"/>
      <c r="D595" s="108"/>
      <c r="E595" s="108"/>
      <c r="F595" s="108"/>
      <c r="G595" s="108"/>
      <c r="H595" s="108"/>
      <c r="I595" s="108"/>
      <c r="J595" s="108"/>
    </row>
    <row r="596" spans="1:10" s="4" customFormat="1" x14ac:dyDescent="0.3">
      <c r="A596" s="108"/>
      <c r="B596" s="108"/>
      <c r="C596" s="108"/>
      <c r="D596" s="108"/>
      <c r="E596" s="108"/>
      <c r="F596" s="108"/>
      <c r="G596" s="108"/>
      <c r="H596" s="108"/>
      <c r="I596" s="108"/>
      <c r="J596" s="108"/>
    </row>
    <row r="597" spans="1:10" s="4" customFormat="1" x14ac:dyDescent="0.3">
      <c r="A597" s="108"/>
      <c r="B597" s="108"/>
      <c r="C597" s="108"/>
      <c r="D597" s="108"/>
      <c r="E597" s="108"/>
      <c r="F597" s="108"/>
      <c r="G597" s="108"/>
      <c r="H597" s="108"/>
      <c r="I597" s="108"/>
      <c r="J597" s="108"/>
    </row>
    <row r="598" spans="1:10" s="4" customFormat="1" x14ac:dyDescent="0.3">
      <c r="A598" s="108"/>
      <c r="B598" s="108"/>
      <c r="C598" s="108"/>
      <c r="D598" s="108"/>
      <c r="E598" s="108"/>
      <c r="F598" s="108"/>
      <c r="G598" s="108"/>
      <c r="H598" s="108"/>
      <c r="I598" s="108"/>
      <c r="J598" s="108"/>
    </row>
    <row r="599" spans="1:10" s="4" customFormat="1" x14ac:dyDescent="0.3">
      <c r="A599" s="108"/>
      <c r="B599" s="108"/>
      <c r="C599" s="108"/>
      <c r="D599" s="108"/>
      <c r="E599" s="108"/>
      <c r="F599" s="108"/>
      <c r="G599" s="108"/>
      <c r="H599" s="108"/>
      <c r="I599" s="108"/>
      <c r="J599" s="108"/>
    </row>
    <row r="600" spans="1:10" s="4" customFormat="1" x14ac:dyDescent="0.3">
      <c r="A600" s="108"/>
      <c r="B600" s="108"/>
      <c r="C600" s="108"/>
      <c r="D600" s="108"/>
      <c r="E600" s="108"/>
      <c r="F600" s="108"/>
      <c r="G600" s="108"/>
      <c r="H600" s="108"/>
      <c r="I600" s="108"/>
      <c r="J600" s="108"/>
    </row>
    <row r="601" spans="1:10" s="4" customFormat="1" x14ac:dyDescent="0.3">
      <c r="A601" s="108"/>
      <c r="B601" s="108"/>
      <c r="C601" s="108"/>
      <c r="D601" s="108"/>
      <c r="E601" s="108"/>
      <c r="F601" s="108"/>
      <c r="G601" s="108"/>
      <c r="H601" s="108"/>
      <c r="I601" s="108"/>
      <c r="J601" s="108"/>
    </row>
    <row r="602" spans="1:10" s="4" customFormat="1" x14ac:dyDescent="0.3">
      <c r="A602" s="108"/>
      <c r="B602" s="108"/>
      <c r="C602" s="108"/>
      <c r="D602" s="108"/>
      <c r="E602" s="108"/>
      <c r="F602" s="108"/>
      <c r="G602" s="108"/>
      <c r="H602" s="108"/>
      <c r="I602" s="108"/>
      <c r="J602" s="108"/>
    </row>
    <row r="603" spans="1:10" s="4" customFormat="1" x14ac:dyDescent="0.3">
      <c r="A603" s="108"/>
      <c r="B603" s="108"/>
      <c r="C603" s="108"/>
      <c r="D603" s="108"/>
      <c r="E603" s="108"/>
      <c r="F603" s="108"/>
      <c r="G603" s="108"/>
      <c r="H603" s="108"/>
      <c r="I603" s="108"/>
      <c r="J603" s="108"/>
    </row>
    <row r="604" spans="1:10" s="4" customFormat="1" x14ac:dyDescent="0.3">
      <c r="A604" s="108"/>
      <c r="B604" s="108"/>
      <c r="C604" s="108"/>
      <c r="D604" s="108"/>
      <c r="E604" s="108"/>
      <c r="F604" s="108"/>
      <c r="G604" s="108"/>
      <c r="H604" s="108"/>
      <c r="I604" s="108"/>
      <c r="J604" s="108"/>
    </row>
    <row r="605" spans="1:10" s="4" customFormat="1" x14ac:dyDescent="0.3">
      <c r="A605" s="108"/>
      <c r="B605" s="108"/>
      <c r="C605" s="108"/>
      <c r="D605" s="108"/>
      <c r="E605" s="108"/>
      <c r="F605" s="108"/>
      <c r="G605" s="108"/>
      <c r="H605" s="108"/>
      <c r="I605" s="108"/>
      <c r="J605" s="108"/>
    </row>
    <row r="606" spans="1:10" s="4" customFormat="1" x14ac:dyDescent="0.3">
      <c r="A606" s="108"/>
      <c r="B606" s="108"/>
      <c r="C606" s="108"/>
      <c r="D606" s="108"/>
      <c r="E606" s="108"/>
      <c r="F606" s="108"/>
      <c r="G606" s="108"/>
      <c r="H606" s="108"/>
      <c r="I606" s="108"/>
      <c r="J606" s="108"/>
    </row>
    <row r="607" spans="1:10" s="4" customFormat="1" x14ac:dyDescent="0.3">
      <c r="A607" s="108"/>
      <c r="B607" s="108"/>
      <c r="C607" s="108"/>
      <c r="D607" s="108"/>
      <c r="E607" s="108"/>
      <c r="F607" s="108"/>
      <c r="G607" s="108"/>
      <c r="H607" s="108"/>
      <c r="I607" s="108"/>
      <c r="J607" s="108"/>
    </row>
    <row r="608" spans="1:10" s="4" customFormat="1" x14ac:dyDescent="0.3">
      <c r="A608" s="108"/>
      <c r="B608" s="108"/>
      <c r="C608" s="108"/>
      <c r="D608" s="108"/>
      <c r="E608" s="108"/>
      <c r="F608" s="108"/>
      <c r="G608" s="108"/>
      <c r="H608" s="108"/>
      <c r="I608" s="108"/>
      <c r="J608" s="108"/>
    </row>
    <row r="609" spans="1:10" s="4" customFormat="1" x14ac:dyDescent="0.3">
      <c r="A609" s="108"/>
      <c r="B609" s="108"/>
      <c r="C609" s="108"/>
      <c r="D609" s="108"/>
      <c r="E609" s="108"/>
      <c r="F609" s="108"/>
      <c r="G609" s="108"/>
      <c r="H609" s="108"/>
      <c r="I609" s="108"/>
      <c r="J609" s="108"/>
    </row>
    <row r="610" spans="1:10" s="4" customFormat="1" x14ac:dyDescent="0.3">
      <c r="A610" s="108"/>
      <c r="B610" s="108"/>
      <c r="C610" s="108"/>
      <c r="D610" s="108"/>
      <c r="E610" s="108"/>
      <c r="F610" s="108"/>
      <c r="G610" s="108"/>
      <c r="H610" s="108"/>
      <c r="I610" s="108"/>
      <c r="J610" s="108"/>
    </row>
    <row r="611" spans="1:10" s="4" customFormat="1" x14ac:dyDescent="0.3">
      <c r="A611" s="108"/>
      <c r="B611" s="108"/>
      <c r="C611" s="108"/>
      <c r="D611" s="108"/>
      <c r="E611" s="108"/>
      <c r="F611" s="108"/>
      <c r="G611" s="108"/>
      <c r="H611" s="108"/>
      <c r="I611" s="108"/>
      <c r="J611" s="108"/>
    </row>
    <row r="612" spans="1:10" s="4" customFormat="1" x14ac:dyDescent="0.3">
      <c r="A612" s="108"/>
      <c r="B612" s="108"/>
      <c r="C612" s="108"/>
      <c r="D612" s="108"/>
      <c r="E612" s="108"/>
      <c r="F612" s="108"/>
      <c r="G612" s="108"/>
      <c r="H612" s="108"/>
      <c r="I612" s="108"/>
      <c r="J612" s="108"/>
    </row>
    <row r="613" spans="1:10" s="4" customFormat="1" x14ac:dyDescent="0.3">
      <c r="A613" s="108"/>
      <c r="B613" s="108"/>
      <c r="C613" s="108"/>
      <c r="D613" s="108"/>
      <c r="E613" s="108"/>
      <c r="F613" s="108"/>
      <c r="G613" s="108"/>
      <c r="H613" s="108"/>
      <c r="I613" s="108"/>
      <c r="J613" s="108"/>
    </row>
    <row r="614" spans="1:10" s="4" customFormat="1" x14ac:dyDescent="0.3">
      <c r="A614" s="108"/>
      <c r="B614" s="108"/>
      <c r="C614" s="108"/>
      <c r="D614" s="108"/>
      <c r="E614" s="108"/>
      <c r="F614" s="108"/>
      <c r="G614" s="108"/>
      <c r="H614" s="108"/>
      <c r="I614" s="108"/>
      <c r="J614" s="108"/>
    </row>
    <row r="615" spans="1:10" s="4" customFormat="1" x14ac:dyDescent="0.3">
      <c r="A615" s="108"/>
      <c r="B615" s="108"/>
      <c r="C615" s="108"/>
      <c r="D615" s="108"/>
      <c r="E615" s="108"/>
      <c r="F615" s="108"/>
      <c r="G615" s="108"/>
      <c r="H615" s="108"/>
      <c r="I615" s="108"/>
      <c r="J615" s="108"/>
    </row>
    <row r="616" spans="1:10" s="4" customFormat="1" x14ac:dyDescent="0.3">
      <c r="A616" s="108"/>
      <c r="B616" s="108"/>
      <c r="C616" s="108"/>
      <c r="D616" s="108"/>
      <c r="E616" s="108"/>
      <c r="F616" s="108"/>
      <c r="G616" s="108"/>
      <c r="H616" s="108"/>
      <c r="I616" s="108"/>
      <c r="J616" s="108"/>
    </row>
    <row r="617" spans="1:10" s="4" customFormat="1" x14ac:dyDescent="0.3">
      <c r="A617" s="108"/>
      <c r="B617" s="108"/>
      <c r="C617" s="108"/>
      <c r="D617" s="108"/>
      <c r="E617" s="108"/>
      <c r="F617" s="108"/>
      <c r="G617" s="108"/>
      <c r="H617" s="108"/>
      <c r="I617" s="108"/>
      <c r="J617" s="108"/>
    </row>
    <row r="618" spans="1:10" s="4" customFormat="1" x14ac:dyDescent="0.3">
      <c r="A618" s="108"/>
      <c r="B618" s="108"/>
      <c r="C618" s="108"/>
      <c r="D618" s="108"/>
      <c r="E618" s="108"/>
      <c r="F618" s="108"/>
      <c r="G618" s="108"/>
      <c r="H618" s="108"/>
      <c r="I618" s="108"/>
      <c r="J618" s="108"/>
    </row>
    <row r="619" spans="1:10" s="4" customFormat="1" x14ac:dyDescent="0.3">
      <c r="A619" s="108"/>
      <c r="B619" s="108"/>
      <c r="C619" s="108"/>
      <c r="D619" s="108"/>
      <c r="E619" s="108"/>
      <c r="F619" s="108"/>
      <c r="G619" s="108"/>
      <c r="H619" s="108"/>
      <c r="I619" s="108"/>
      <c r="J619" s="108"/>
    </row>
  </sheetData>
  <mergeCells count="18">
    <mergeCell ref="J16:J17"/>
    <mergeCell ref="K16:K17"/>
    <mergeCell ref="F7:K7"/>
    <mergeCell ref="A16:A17"/>
    <mergeCell ref="B16:B17"/>
    <mergeCell ref="C16:C17"/>
    <mergeCell ref="D16:D17"/>
    <mergeCell ref="E16:E17"/>
    <mergeCell ref="F16:F17"/>
    <mergeCell ref="G16:G17"/>
    <mergeCell ref="H16:H17"/>
    <mergeCell ref="I16:I17"/>
    <mergeCell ref="A1:K1"/>
    <mergeCell ref="A2:K2"/>
    <mergeCell ref="A3:K3"/>
    <mergeCell ref="A4:K4"/>
    <mergeCell ref="A5:K5"/>
    <mergeCell ref="F6:K6"/>
  </mergeCells>
  <pageMargins left="0.47244094488188981" right="0.11811023622047245" top="0.55118110236220474" bottom="0.43307086614173229" header="0" footer="0"/>
  <pageSetup paperSize="9" scale="65" orientation="portrait" verticalDpi="2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PPNE5</vt:lpstr>
      <vt:lpstr>PPNE5!Títulos_a_imprimir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2026-01-07T14:34:46Z</dcterms:created>
  <dcterms:modified xsi:type="dcterms:W3CDTF">2026-01-07T14:35:48Z</dcterms:modified>
</cp:coreProperties>
</file>