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8_{749498A1-8A49-42CB-91A0-D998F881448F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CXP DICIEMBRE 2025" sheetId="1" r:id="rId1"/>
  </sheets>
  <definedNames>
    <definedName name="_xlnm._FilterDatabase" localSheetId="0" hidden="1">'CXP DICIEMBRE 2025'!$A$8:$O$226</definedName>
    <definedName name="_xlnm.Print_Area" localSheetId="0">'CXP DICIEMBRE 2025'!$A$2:$K$226</definedName>
    <definedName name="_xlnm.Print_Titles" localSheetId="0">'CXP DICIEMBRE 2025'!$2:$8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24" i="1" l="1"/>
  <c r="L60" i="1"/>
  <c r="L181" i="1"/>
  <c r="L58" i="1"/>
  <c r="L11" i="1"/>
  <c r="L247" i="1"/>
  <c r="L122" i="1"/>
  <c r="L212" i="1"/>
  <c r="L117" i="1"/>
  <c r="L210" i="1"/>
  <c r="L213" i="1"/>
  <c r="L323" i="1"/>
  <c r="L318" i="1"/>
  <c r="L83" i="1"/>
  <c r="L172" i="1"/>
  <c r="L193" i="1" l="1"/>
  <c r="L192" i="1"/>
  <c r="L138" i="1"/>
  <c r="L188" i="1"/>
  <c r="L217" i="1" l="1"/>
  <c r="L194" i="1"/>
  <c r="L143" i="1" l="1"/>
  <c r="L86" i="1"/>
  <c r="K107" i="1"/>
  <c r="K106" i="1"/>
  <c r="L265" i="1"/>
  <c r="L294" i="1"/>
  <c r="L109" i="1" l="1"/>
  <c r="L204" i="1"/>
  <c r="L127" i="1" l="1"/>
  <c r="L169" i="1"/>
  <c r="L284" i="1"/>
  <c r="L276" i="1"/>
  <c r="L82" i="1"/>
  <c r="L156" i="1"/>
  <c r="L303" i="1"/>
  <c r="L170" i="1" l="1"/>
  <c r="L300" i="1"/>
  <c r="L221" i="1"/>
  <c r="L148" i="1"/>
  <c r="L218" i="1"/>
  <c r="L94" i="1"/>
  <c r="L245" i="1"/>
  <c r="L259" i="1"/>
  <c r="L176" i="1"/>
  <c r="L248" i="1"/>
  <c r="L81" i="1" l="1"/>
  <c r="L288" i="1"/>
  <c r="L317" i="1"/>
  <c r="L295" i="1"/>
  <c r="L289" i="1" l="1"/>
  <c r="L310" i="1" l="1"/>
  <c r="K160" i="1" l="1"/>
  <c r="K324" i="1" s="1"/>
  <c r="L126" i="1"/>
  <c r="L293" i="1" l="1"/>
  <c r="L238" i="1"/>
  <c r="L180" i="1"/>
  <c r="L257" i="1" l="1"/>
  <c r="L229" i="1"/>
  <c r="L159" i="1" l="1"/>
  <c r="L135" i="1"/>
  <c r="L186" i="1"/>
  <c r="L220" i="1"/>
  <c r="L105" i="1"/>
  <c r="L73" i="1" l="1"/>
  <c r="L305" i="1"/>
  <c r="L232" i="1"/>
  <c r="L285" i="1" l="1"/>
  <c r="L302" i="1" l="1"/>
  <c r="L205" i="1"/>
  <c r="L141" i="1" l="1"/>
  <c r="L258" i="1" l="1"/>
  <c r="L222" i="1"/>
  <c r="L223" i="1"/>
  <c r="L140" i="1" l="1"/>
  <c r="L209" i="1"/>
  <c r="L147" i="1" l="1"/>
  <c r="L195" i="1" l="1"/>
  <c r="L161" i="1" l="1"/>
  <c r="L264" i="1"/>
  <c r="L297" i="1"/>
  <c r="L242" i="1" l="1"/>
  <c r="L142" i="1" l="1"/>
  <c r="L200" i="1" l="1"/>
  <c r="L301" i="1" l="1"/>
  <c r="L168" i="1"/>
  <c r="L98" i="1" l="1"/>
  <c r="L316" i="1"/>
  <c r="L102" i="1" l="1"/>
  <c r="L153" i="1" l="1"/>
  <c r="L71" i="1"/>
  <c r="L255" i="1" l="1"/>
  <c r="L304" i="1" l="1"/>
  <c r="L283" i="1"/>
  <c r="L110" i="1"/>
  <c r="L243" i="1" l="1"/>
  <c r="L111" i="1" l="1"/>
  <c r="L144" i="1"/>
  <c r="L157" i="1"/>
  <c r="L239" i="1"/>
</calcChain>
</file>

<file path=xl/sharedStrings.xml><?xml version="1.0" encoding="utf-8"?>
<sst xmlns="http://schemas.openxmlformats.org/spreadsheetml/2006/main" count="1326" uniqueCount="509">
  <si>
    <t>No.</t>
  </si>
  <si>
    <t>FECHA DE FACTURA</t>
  </si>
  <si>
    <t xml:space="preserve">SUPLIDOR </t>
  </si>
  <si>
    <t xml:space="preserve">CONCEPTO </t>
  </si>
  <si>
    <t>0012/2019</t>
  </si>
  <si>
    <t>ALMACENES JOSE SRL</t>
  </si>
  <si>
    <t>AIR LIQUIDE DOMINICANA SAS</t>
  </si>
  <si>
    <t>AYUNTAMIENTO MUNICIPAL DE LA VEGA</t>
  </si>
  <si>
    <t>BIO NOVA SRL</t>
  </si>
  <si>
    <t>BIO NUCLEAR  S A</t>
  </si>
  <si>
    <t>BRENMARFA IMPORT SRL</t>
  </si>
  <si>
    <t>CARMEN ARGENTINA ESPAILLAT LORA</t>
  </si>
  <si>
    <t>COMPAÑIA DOMINICANA DE TELEFONO S A</t>
  </si>
  <si>
    <t>CONSORCIO TOOLS &amp; RESOURCE-ECOCISA</t>
  </si>
  <si>
    <t>CONSTRUCCIONES PAMERCON SRL</t>
  </si>
  <si>
    <t>CONSTRUCTORA ROHE SRL</t>
  </si>
  <si>
    <t>COPEM HOSPICLINIC SRL</t>
  </si>
  <si>
    <t>CORPORACION DEL ACUEDUCTO Y ALCANTARILLADO DE LA VEGA (CORAAVEGA)</t>
  </si>
  <si>
    <t>CRUZ AYALA S.R.L</t>
  </si>
  <si>
    <t>DELMEDICAL SRL</t>
  </si>
  <si>
    <t>DISTRIBUIDORA YBSEN SRL</t>
  </si>
  <si>
    <t>DOMEDICAL SUPPLY SRL</t>
  </si>
  <si>
    <t>ECONOMARKET ABEL ANDRES SRL</t>
  </si>
  <si>
    <t>EPX DOMINICANA SRL</t>
  </si>
  <si>
    <t>ESTACION DE SERVICIOS ATLAS SRL</t>
  </si>
  <si>
    <t>EZEQUIEL DE LEON JIMENEZ</t>
  </si>
  <si>
    <t>GERENFAR SRL</t>
  </si>
  <si>
    <t>GRUPO FARMACEUTICO CAR-M SRL</t>
  </si>
  <si>
    <t>HEXAPOWER PHARMA SRL</t>
  </si>
  <si>
    <t>HOSPICALFA MEDICAL SRL</t>
  </si>
  <si>
    <t>HOSPIFAR SRL</t>
  </si>
  <si>
    <t>JHMV ELECTRIC SERVICES SRL</t>
  </si>
  <si>
    <t>LEROMED PHARMA SRL</t>
  </si>
  <si>
    <t>LUBRI GOMAS GONELL SRL</t>
  </si>
  <si>
    <t>MAXIMOS SERVICIOS COMP. SRL (MAXSERCOMP)</t>
  </si>
  <si>
    <t>MORAMI SRL</t>
  </si>
  <si>
    <t>MULTISERVI CONTRA FUEGO SRL</t>
  </si>
  <si>
    <t>OFFICE MULTI SERVICES CASTILLO SUAREZ SRL</t>
  </si>
  <si>
    <t>PRODUCTOS MEDICINALES SRL (PROMEDCA)</t>
  </si>
  <si>
    <t>RECARGAS Y SUMINISTROS MUNDO INK</t>
  </si>
  <si>
    <t>SILVER PHARMA SRL</t>
  </si>
  <si>
    <t>SUPLIMED SRL</t>
  </si>
  <si>
    <t>UROMARCA SRL</t>
  </si>
  <si>
    <t>VEGA ABREU CLEAN SRL</t>
  </si>
  <si>
    <t>ZEN PHARMACEUTHICAL SRL</t>
  </si>
  <si>
    <t>Alimentos y bebidas a personas</t>
  </si>
  <si>
    <t xml:space="preserve">Productos medicinales para uso humano </t>
  </si>
  <si>
    <t>Útiles menores médico quirúrgicos</t>
  </si>
  <si>
    <t>Productos medicinales para uso humano y
 útiles menores médicos quirúrgicos</t>
  </si>
  <si>
    <t>Oxigeno Medicinal</t>
  </si>
  <si>
    <t>Reactivos del laboratorio</t>
  </si>
  <si>
    <t>Productos medicinales para uso humano</t>
  </si>
  <si>
    <t>Recoleccion de residuos</t>
  </si>
  <si>
    <t>útiles menores médicos quirúrgicos</t>
  </si>
  <si>
    <t xml:space="preserve">Útiles y Materiales de Limpieza </t>
  </si>
  <si>
    <t xml:space="preserve">Útiles y materiales de escritorio, oficina  e informática          </t>
  </si>
  <si>
    <t>Mantenimiento y reparación de suelo septico</t>
  </si>
  <si>
    <t>Reparación y Mantenimiento Maquinaria y Equipos</t>
  </si>
  <si>
    <t>Agua potable y alcantarillado</t>
  </si>
  <si>
    <t>Productos quimicos de uso personal y de laboratorio</t>
  </si>
  <si>
    <t xml:space="preserve">Productos Eléctricos y Afines </t>
  </si>
  <si>
    <t>Mantenimiento y reparaicion de vehiculo</t>
  </si>
  <si>
    <t>Mantenimiento y recargas de extintores</t>
  </si>
  <si>
    <t>Alquiler de impresora CANON IR-400 LASER</t>
  </si>
  <si>
    <t>MONTO 
FACTURA</t>
  </si>
  <si>
    <t>Directora</t>
  </si>
  <si>
    <t xml:space="preserve">    Administradora   </t>
  </si>
  <si>
    <t>Contadora</t>
  </si>
  <si>
    <t>AGUA RANGEL</t>
  </si>
  <si>
    <t>MACROTECH FARMACEUTICA SRL</t>
  </si>
  <si>
    <t>utiles menores medico quirurgico</t>
  </si>
  <si>
    <t>MORREAL CLINIC SRL</t>
  </si>
  <si>
    <t>PAT &amp; MELL PHARMACEUTICALS SRL</t>
  </si>
  <si>
    <t>SEAN DOMINICANA SRL</t>
  </si>
  <si>
    <t>RADLAFE GROUP SRL</t>
  </si>
  <si>
    <t>FERRETERIA LA 50 SRL</t>
  </si>
  <si>
    <t>Articulos Ferreteros</t>
  </si>
  <si>
    <t>VANGUARDIA SALUD SRL</t>
  </si>
  <si>
    <t xml:space="preserve">Útiles menores médico quirúrgicos </t>
  </si>
  <si>
    <t>ALFONSO DENTAL SRL</t>
  </si>
  <si>
    <t>DISTRIBUIDORA PHARMAMON SRL</t>
  </si>
  <si>
    <t>Productos medicinales p/uso humano</t>
  </si>
  <si>
    <t>SERVICIO NACIONAL DE SALUD</t>
  </si>
  <si>
    <t>HOSPITAL REGIONAL DR. LUIS MORILLO KING</t>
  </si>
  <si>
    <t>RNC: 430-03794-1</t>
  </si>
  <si>
    <t xml:space="preserve">NO. DE 
FACTURA </t>
  </si>
  <si>
    <t>JORGE LUIS CONCEPCION LAB. DENTAL</t>
  </si>
  <si>
    <t>Combustible (Gasolina-gasoil)</t>
  </si>
  <si>
    <t>RAMISOL SRL</t>
  </si>
  <si>
    <t>INHALA SRL</t>
  </si>
  <si>
    <t>SUED &amp; FARGERA SRL</t>
  </si>
  <si>
    <t>ARIAS PHARMA SRL</t>
  </si>
  <si>
    <t>CIRCUIMED SRL</t>
  </si>
  <si>
    <t>Impresión y encuadernación</t>
  </si>
  <si>
    <t>FARMACIA RACHEL O &amp; R SRL</t>
  </si>
  <si>
    <t>SERVICIOS HOSPITALARIOS R &amp; L SRL</t>
  </si>
  <si>
    <t>DIMEDOM EE DIAGNOSTICOS MEDICOS DOMINICANOS SRL</t>
  </si>
  <si>
    <t>Equipo medico y de laboratorio</t>
  </si>
  <si>
    <t>JEAN CARLOS BASULTO LOPEZ (JBL)</t>
  </si>
  <si>
    <t>Muebles, equipos de oficina y estanteria</t>
  </si>
  <si>
    <t>Mantenimiento y reparacion de impresoras</t>
  </si>
  <si>
    <t>Útiles menores médico quirúrgicos  y equipo medico y 
de laboratorio</t>
  </si>
  <si>
    <t>PRODUCTOS TECNOLOGICOS E INDUSTRIALES JARDIN DEL EDEN SRL</t>
  </si>
  <si>
    <t>Equipo e instrumentos de medicion cientifica</t>
  </si>
  <si>
    <t xml:space="preserve">Útiles menores médico quirúrgicos  </t>
  </si>
  <si>
    <t>PEREZ BARROSO &amp; CO.</t>
  </si>
  <si>
    <t>SURINICMA PHARMA SRL</t>
  </si>
  <si>
    <t>DISTRIBUIDORA BASULTO EIRL</t>
  </si>
  <si>
    <t>GAVAL HAUS SRL</t>
  </si>
  <si>
    <t>Equipos medico y de laboratorio</t>
  </si>
  <si>
    <t>ALMANZAR ESTEVEZ SRL</t>
  </si>
  <si>
    <t>NO. ORDEN COMPRA</t>
  </si>
  <si>
    <t>No. De Factura (NCF)</t>
  </si>
  <si>
    <t>B1500026573</t>
  </si>
  <si>
    <t>B1500026507</t>
  </si>
  <si>
    <t>B1500026666</t>
  </si>
  <si>
    <t>B1500026710</t>
  </si>
  <si>
    <t>B1500026890</t>
  </si>
  <si>
    <t>E450000000206</t>
  </si>
  <si>
    <t>E450000000215</t>
  </si>
  <si>
    <t>E450000000248</t>
  </si>
  <si>
    <t>E450000000267</t>
  </si>
  <si>
    <t>E450000000442</t>
  </si>
  <si>
    <t>E450000000529</t>
  </si>
  <si>
    <t>E450000000618</t>
  </si>
  <si>
    <t>E450000000741</t>
  </si>
  <si>
    <t>E450000000907</t>
  </si>
  <si>
    <t>E450000000941</t>
  </si>
  <si>
    <t>E450000000949</t>
  </si>
  <si>
    <t>E450000001184</t>
  </si>
  <si>
    <t>E450000001214</t>
  </si>
  <si>
    <t>E450000001290</t>
  </si>
  <si>
    <t>E450000001403</t>
  </si>
  <si>
    <t>E450000001412</t>
  </si>
  <si>
    <t>E450000001675</t>
  </si>
  <si>
    <t>E450000001735</t>
  </si>
  <si>
    <t>E450000001759</t>
  </si>
  <si>
    <t>E450000001785</t>
  </si>
  <si>
    <t>E450000002021</t>
  </si>
  <si>
    <t>E450000002192</t>
  </si>
  <si>
    <t>E450000002253</t>
  </si>
  <si>
    <t>E450000002427</t>
  </si>
  <si>
    <t>E450000002485</t>
  </si>
  <si>
    <t>E450000002487</t>
  </si>
  <si>
    <t>E450000002564</t>
  </si>
  <si>
    <t>E450000002974</t>
  </si>
  <si>
    <t>E450000003465</t>
  </si>
  <si>
    <t>E450000003509</t>
  </si>
  <si>
    <t>E450000003554</t>
  </si>
  <si>
    <t>B1500000615</t>
  </si>
  <si>
    <t>A010010011500001191</t>
  </si>
  <si>
    <t>A010010011500007324</t>
  </si>
  <si>
    <t>A010010011500001203</t>
  </si>
  <si>
    <t>A010010011500001205</t>
  </si>
  <si>
    <t>A010010011500005633</t>
  </si>
  <si>
    <t>A010010011500001209</t>
  </si>
  <si>
    <t>A010010011500001212</t>
  </si>
  <si>
    <t>A010010011500001220</t>
  </si>
  <si>
    <t>A010010011500001227</t>
  </si>
  <si>
    <t>A010010011500001228</t>
  </si>
  <si>
    <t>A010010011500001230</t>
  </si>
  <si>
    <t>B1500000844</t>
  </si>
  <si>
    <t>B1500000848</t>
  </si>
  <si>
    <t>B1500000850</t>
  </si>
  <si>
    <t>B1500000849</t>
  </si>
  <si>
    <t>B1500018051</t>
  </si>
  <si>
    <t>E450000007965</t>
  </si>
  <si>
    <t>E450000008356</t>
  </si>
  <si>
    <t>E450000008619</t>
  </si>
  <si>
    <t>E450000008639</t>
  </si>
  <si>
    <t>E450000000128</t>
  </si>
  <si>
    <t>E450000000031</t>
  </si>
  <si>
    <t>E450000000041</t>
  </si>
  <si>
    <t>B1500000074</t>
  </si>
  <si>
    <t>B1500000001</t>
  </si>
  <si>
    <t>B1500000228</t>
  </si>
  <si>
    <t>B1500000230</t>
  </si>
  <si>
    <t>B1500000232</t>
  </si>
  <si>
    <t>B1500000233</t>
  </si>
  <si>
    <t>B1500000234</t>
  </si>
  <si>
    <t>E450000000283</t>
  </si>
  <si>
    <t>B1500000660</t>
  </si>
  <si>
    <t>B1500000672</t>
  </si>
  <si>
    <t>B1500000717</t>
  </si>
  <si>
    <t>B1500000726</t>
  </si>
  <si>
    <t>B1500001475</t>
  </si>
  <si>
    <t>B1500000107</t>
  </si>
  <si>
    <t>B1500000126</t>
  </si>
  <si>
    <t>B1500000127</t>
  </si>
  <si>
    <t>E450000000122</t>
  </si>
  <si>
    <t>E450000000153</t>
  </si>
  <si>
    <t>B1500000021</t>
  </si>
  <si>
    <t>E450000000002</t>
  </si>
  <si>
    <t>E450000000003</t>
  </si>
  <si>
    <t>B1500000092</t>
  </si>
  <si>
    <t>B1500000097</t>
  </si>
  <si>
    <t>B1500000811</t>
  </si>
  <si>
    <t>B1500000816</t>
  </si>
  <si>
    <t>B1500000830</t>
  </si>
  <si>
    <t>B1500000831</t>
  </si>
  <si>
    <t>B1500000838</t>
  </si>
  <si>
    <t>B1500000843</t>
  </si>
  <si>
    <t>B1500000112</t>
  </si>
  <si>
    <t>B1500001364</t>
  </si>
  <si>
    <t>B1500001389</t>
  </si>
  <si>
    <t>E450000000313</t>
  </si>
  <si>
    <t>E45000000032</t>
  </si>
  <si>
    <t>E450000000076</t>
  </si>
  <si>
    <t>E450000000114</t>
  </si>
  <si>
    <t>B1500000478</t>
  </si>
  <si>
    <t>E450000000541</t>
  </si>
  <si>
    <t>B1500001065</t>
  </si>
  <si>
    <t>B1500000078</t>
  </si>
  <si>
    <t>B1500003608</t>
  </si>
  <si>
    <t>B1500000109</t>
  </si>
  <si>
    <t>B1500000289</t>
  </si>
  <si>
    <t>B1500000293</t>
  </si>
  <si>
    <t>E450000001631</t>
  </si>
  <si>
    <t>B1500003867</t>
  </si>
  <si>
    <t>B1500003904</t>
  </si>
  <si>
    <t>E450000000136</t>
  </si>
  <si>
    <t>B1500000093</t>
  </si>
  <si>
    <t>B1500000100</t>
  </si>
  <si>
    <t>B1500000141</t>
  </si>
  <si>
    <t>B1500003196</t>
  </si>
  <si>
    <t>B1500003236</t>
  </si>
  <si>
    <t>B1500003281</t>
  </si>
  <si>
    <t>E450000000017</t>
  </si>
  <si>
    <t>B1500000096</t>
  </si>
  <si>
    <t>B1500000255</t>
  </si>
  <si>
    <t>E450000000118</t>
  </si>
  <si>
    <t>E450000000211</t>
  </si>
  <si>
    <t>E450000000237</t>
  </si>
  <si>
    <t>E450000000238</t>
  </si>
  <si>
    <t>E450000000288</t>
  </si>
  <si>
    <t>B1500000407</t>
  </si>
  <si>
    <t>B1500000409</t>
  </si>
  <si>
    <t>B1500000415</t>
  </si>
  <si>
    <t>B1500000417</t>
  </si>
  <si>
    <t>B1500000418</t>
  </si>
  <si>
    <t>B1500000419</t>
  </si>
  <si>
    <t>B1500000421</t>
  </si>
  <si>
    <t>E450000000102</t>
  </si>
  <si>
    <t>B1500001225</t>
  </si>
  <si>
    <t>E450000004351</t>
  </si>
  <si>
    <t>E450000004533</t>
  </si>
  <si>
    <t>E450000000258</t>
  </si>
  <si>
    <t>B1500000219</t>
  </si>
  <si>
    <t>B1500000032</t>
  </si>
  <si>
    <t>B1500000424</t>
  </si>
  <si>
    <t>B1500000770</t>
  </si>
  <si>
    <t>B1500000823</t>
  </si>
  <si>
    <t>B1500000827</t>
  </si>
  <si>
    <t>B1500001477</t>
  </si>
  <si>
    <t>B1500000294</t>
  </si>
  <si>
    <t>B1500003698</t>
  </si>
  <si>
    <t>B1500003699</t>
  </si>
  <si>
    <t>E450000000222</t>
  </si>
  <si>
    <t>B1500004074</t>
  </si>
  <si>
    <t>E450000000210</t>
  </si>
  <si>
    <t>B1500001258</t>
  </si>
  <si>
    <t>B1500000730</t>
  </si>
  <si>
    <t>E450000000343</t>
  </si>
  <si>
    <t>E450000000333</t>
  </si>
  <si>
    <t>B1500000235</t>
  </si>
  <si>
    <t>B1500000118</t>
  </si>
  <si>
    <t>B1500000667</t>
  </si>
  <si>
    <t>B1500000858</t>
  </si>
  <si>
    <t>B1500000859</t>
  </si>
  <si>
    <t>MARIA NIEVES ALVAREZ</t>
  </si>
  <si>
    <t xml:space="preserve">Útiles y materiales de escritorio, oficina e informática y equipos de tecnología          </t>
  </si>
  <si>
    <t>MARIMED SRL</t>
  </si>
  <si>
    <t xml:space="preserve">productos medicinales p/uso humano </t>
  </si>
  <si>
    <t>B1500000585</t>
  </si>
  <si>
    <t>B1500000010</t>
  </si>
  <si>
    <t>B1500001551</t>
  </si>
  <si>
    <t>PREVENCION DE INCENDIO SANO EIRL</t>
  </si>
  <si>
    <t>Servicios de mant., rep., desmonte e instalacion (Extintores)</t>
  </si>
  <si>
    <t>B1500001230</t>
  </si>
  <si>
    <t>B1500000833</t>
  </si>
  <si>
    <t>B1500000839</t>
  </si>
  <si>
    <t>B1500000121</t>
  </si>
  <si>
    <t>B1500001533</t>
  </si>
  <si>
    <t>B1500000516</t>
  </si>
  <si>
    <t>RNC / Cédula</t>
  </si>
  <si>
    <t>047-0124578-1</t>
  </si>
  <si>
    <t>026-0042456-4</t>
  </si>
  <si>
    <t>047-0189112-1</t>
  </si>
  <si>
    <t>B1500000653</t>
  </si>
  <si>
    <t>047-0165122-8</t>
  </si>
  <si>
    <t>E450000009132</t>
  </si>
  <si>
    <t>B1500000517</t>
  </si>
  <si>
    <t>E450000000296</t>
  </si>
  <si>
    <t>B1500000128</t>
  </si>
  <si>
    <t>B1500000873</t>
  </si>
  <si>
    <t>JF D 24 SERVIC DOMINICANA SRL</t>
  </si>
  <si>
    <t>B1500000110</t>
  </si>
  <si>
    <t>B1500001501</t>
  </si>
  <si>
    <t>B1500000867</t>
  </si>
  <si>
    <t>B1500001546</t>
  </si>
  <si>
    <t>E450000000262</t>
  </si>
  <si>
    <t>TALLERES PEREZ FEDERO SRL</t>
  </si>
  <si>
    <t>B1500000177</t>
  </si>
  <si>
    <t>Servicio de instalacion de puerta</t>
  </si>
  <si>
    <t>E450000003713</t>
  </si>
  <si>
    <t>E450000003723</t>
  </si>
  <si>
    <t>E450000000007</t>
  </si>
  <si>
    <t>E450000000021</t>
  </si>
  <si>
    <t>E450000000304</t>
  </si>
  <si>
    <t>ROJAS &amp; SERRANO SUPLIES SRL</t>
  </si>
  <si>
    <t>Accesorios (Carro de lavanderia para limpieza)</t>
  </si>
  <si>
    <t>B1500001470</t>
  </si>
  <si>
    <t>E450000002766</t>
  </si>
  <si>
    <t>Servicio de Telefono</t>
  </si>
  <si>
    <t>Servicio de Flota</t>
  </si>
  <si>
    <t>VAL-KAMED PHARMA SRL</t>
  </si>
  <si>
    <t>E450000000120</t>
  </si>
  <si>
    <t>Equipos medicos y de laboraatorio</t>
  </si>
  <si>
    <t>E450000002180</t>
  </si>
  <si>
    <t>B1500001585</t>
  </si>
  <si>
    <t>B1500000304</t>
  </si>
  <si>
    <t>E450000000243</t>
  </si>
  <si>
    <t>E450000000170</t>
  </si>
  <si>
    <t>E450000000011</t>
  </si>
  <si>
    <t>E450000000009</t>
  </si>
  <si>
    <t>E450000000064</t>
  </si>
  <si>
    <t>B1500000755</t>
  </si>
  <si>
    <t>B1500000758</t>
  </si>
  <si>
    <t>B1500000327</t>
  </si>
  <si>
    <t>FARMACIA MERFAX SRL</t>
  </si>
  <si>
    <t>B1500000326</t>
  </si>
  <si>
    <t>E450000000424</t>
  </si>
  <si>
    <t>E450000000352</t>
  </si>
  <si>
    <t>B1500000305</t>
  </si>
  <si>
    <t>B1500016010</t>
  </si>
  <si>
    <t>B1500004131</t>
  </si>
  <si>
    <t>B1500000152</t>
  </si>
  <si>
    <t>E450000000537</t>
  </si>
  <si>
    <t xml:space="preserve">Productos medicinales para uso humano Y Útiles menores médico quirúrgicos </t>
  </si>
  <si>
    <t>E450000000172</t>
  </si>
  <si>
    <t>B1500000116</t>
  </si>
  <si>
    <t>E450000000025</t>
  </si>
  <si>
    <t>B1500001460</t>
  </si>
  <si>
    <t>B1500001594</t>
  </si>
  <si>
    <t>E450000001651</t>
  </si>
  <si>
    <t>E450000000205</t>
  </si>
  <si>
    <t>E450000009560</t>
  </si>
  <si>
    <t>B1500000440</t>
  </si>
  <si>
    <t>Mantenimiento y reparación de equipos medicos, sanitarios y de laboratorio</t>
  </si>
  <si>
    <t>B1500000295</t>
  </si>
  <si>
    <t>Productos medicinales para uso humano, Útiles menores  médico quirúrgicos y productos quimicos de uso personal y de laboratorio</t>
  </si>
  <si>
    <t>SOLUCIONES ELECTRICAS Y ELECTRONICAS VARGAS SOLUCEEV SRL</t>
  </si>
  <si>
    <t>E450000000801</t>
  </si>
  <si>
    <t>E450000000799</t>
  </si>
  <si>
    <t>E450000000277</t>
  </si>
  <si>
    <t>E450000000038</t>
  </si>
  <si>
    <t>B1500000446</t>
  </si>
  <si>
    <t>B1500000447</t>
  </si>
  <si>
    <t>212/2025</t>
  </si>
  <si>
    <t>B1500000185</t>
  </si>
  <si>
    <t>SOLUCIONES MEDICAS GLOBAL SRL</t>
  </si>
  <si>
    <t>101-041941</t>
  </si>
  <si>
    <t>E450000000080</t>
  </si>
  <si>
    <t>VENTAS DIVERSAS FARMACEUTICAS SRL</t>
  </si>
  <si>
    <t>E450000000373</t>
  </si>
  <si>
    <t>E450000000514</t>
  </si>
  <si>
    <t>E450000000281</t>
  </si>
  <si>
    <t>B1500000334</t>
  </si>
  <si>
    <t>E450000000427</t>
  </si>
  <si>
    <t>E450000000441</t>
  </si>
  <si>
    <t>B1500000681</t>
  </si>
  <si>
    <t>E450000000116</t>
  </si>
  <si>
    <t>B1500000119</t>
  </si>
  <si>
    <t>B1500004156</t>
  </si>
  <si>
    <t>E450000098658</t>
  </si>
  <si>
    <t>PRODUCTOS ENCANTO LATINO AMERICANO EIRL</t>
  </si>
  <si>
    <t>B1500000008</t>
  </si>
  <si>
    <t>B1500000668</t>
  </si>
  <si>
    <t>E450000000443</t>
  </si>
  <si>
    <t>Q&amp;Q MEDICAL RD SRL</t>
  </si>
  <si>
    <t>Productos medicinales p/uso humano  y utiles menores medico quirurgico</t>
  </si>
  <si>
    <t>E450000000026</t>
  </si>
  <si>
    <t>LUZ ESTHER BATISTA PEREZ</t>
  </si>
  <si>
    <t>B1500001318</t>
  </si>
  <si>
    <t>E450000000020</t>
  </si>
  <si>
    <t>B1500000664</t>
  </si>
  <si>
    <t>B1500000639</t>
  </si>
  <si>
    <t>ELECTROMEDICA SA</t>
  </si>
  <si>
    <t>Mantenimiento y reparación de equipos</t>
  </si>
  <si>
    <t>B1500000278</t>
  </si>
  <si>
    <t>E450000009783</t>
  </si>
  <si>
    <t>E450000004061</t>
  </si>
  <si>
    <t>E450000004107</t>
  </si>
  <si>
    <t>E450000004244</t>
  </si>
  <si>
    <t>E450000000134</t>
  </si>
  <si>
    <t>MEDICONA DENTAL SRL</t>
  </si>
  <si>
    <t>Productos medicinales para uso humano, Útiles menores
 médico quirúrgicos y productos quimicos de uso personal 
y de laboratorio</t>
  </si>
  <si>
    <t>B15000000358</t>
  </si>
  <si>
    <t>E450000000495</t>
  </si>
  <si>
    <t>GAS ANTILLANO SA</t>
  </si>
  <si>
    <t>GAS PROPANO GLP</t>
  </si>
  <si>
    <t>B1500023904</t>
  </si>
  <si>
    <t xml:space="preserve">234101-3,000.00
237203-21,084.00 
239301-45,880.44 </t>
  </si>
  <si>
    <t>234101-186,000.00
237203-17,000.00
239301-35,400.00</t>
  </si>
  <si>
    <t>237101-67,580.00 237102-164,153.60</t>
  </si>
  <si>
    <t>237101-63,220.00 237102-115,322.40</t>
  </si>
  <si>
    <t>261901-1,142,240.00
263101-100,000.00</t>
  </si>
  <si>
    <t>236306-600.06 239802-18,426.04</t>
  </si>
  <si>
    <t>239802-1,230.01 239601-30,120.00 236304- 375.00 235501-2.750.00 265801-11,600.00</t>
  </si>
  <si>
    <t xml:space="preserve">239601-176,410.07 237299-1,725.00 265201-3.300.00 239802-7,299.67 237206-17,474.95 </t>
  </si>
  <si>
    <t>23604-1,530.00 239601-4,050.00 237206-241,880.00</t>
  </si>
  <si>
    <t>239802-102,715.00 239601-75,450.00 236101-35,850.00 239905- 37,000.20</t>
  </si>
  <si>
    <t>234101-74,480.00 239301-33,000.00</t>
  </si>
  <si>
    <t xml:space="preserve">237203-41,960.00
234101-24.800.00 239301-5,200.00 </t>
  </si>
  <si>
    <t>234101-46,700.00
237203-11,300.00
239301-11,900.00</t>
  </si>
  <si>
    <t>234101-16,200.00
237203-17,200.00
239301-19,900.00</t>
  </si>
  <si>
    <t>234101-7,000.00
237203-16,500.00
239301-9,900.00</t>
  </si>
  <si>
    <t>239301-128,500.00 234101-75.279.00 237203-64,000.28</t>
  </si>
  <si>
    <t>239201-10,094.24 233201-3,450.00</t>
  </si>
  <si>
    <t>239201-23,460.00
239901-519.96</t>
  </si>
  <si>
    <t>239201-241,671.20
239901-5,760.29</t>
  </si>
  <si>
    <t>239201-114,147.30
239802-660.80</t>
  </si>
  <si>
    <t>237203-22,911.00
263401-280,533.00
239802-14,025.00
239301-12,681.46
263101-42,051.00</t>
  </si>
  <si>
    <t>239301-106,2000.00
263201-10,266.00</t>
  </si>
  <si>
    <t>CCP. Auxiliar</t>
  </si>
  <si>
    <t>Bienes</t>
  </si>
  <si>
    <t>Servicios</t>
  </si>
  <si>
    <t>Tipo de 
Deuda</t>
  </si>
  <si>
    <t>POLMEN SRL</t>
  </si>
  <si>
    <t>B1500000017</t>
  </si>
  <si>
    <t>servicio de mantenimiento y reparación de pintura y
 sus derivados, instalacion eléctricas</t>
  </si>
  <si>
    <t>227102-83,532.98 
227107-2,227.20
 227106-132,657.80</t>
  </si>
  <si>
    <t>E450000000363</t>
  </si>
  <si>
    <t>TRIGAS DEL CARIBE SRL</t>
  </si>
  <si>
    <t>B1500000435</t>
  </si>
  <si>
    <t>E450000000013</t>
  </si>
  <si>
    <t>237101-67,035.00 237102-82,047.50</t>
  </si>
  <si>
    <t xml:space="preserve">ALTAVISION SECURITY SISTEM SRL </t>
  </si>
  <si>
    <t>B1500000137</t>
  </si>
  <si>
    <t>E450000000524</t>
  </si>
  <si>
    <t>E450000000525</t>
  </si>
  <si>
    <t>B1500016184</t>
  </si>
  <si>
    <t>B1500003582</t>
  </si>
  <si>
    <t>Útiles menores médico quirúrgicos y productos quimicos de uso personal y laboratorio</t>
  </si>
  <si>
    <t>ROCE DENTAL SRL</t>
  </si>
  <si>
    <t>E450000000201</t>
  </si>
  <si>
    <t>234101-12,299.97
239301-94,624.94</t>
  </si>
  <si>
    <t>FRADENT SRL</t>
  </si>
  <si>
    <t>239301-121,059.04 263101-11,800.00</t>
  </si>
  <si>
    <t>Productos medicinales para uso humano y 
productos quimicos de uso personal y laboratorio</t>
  </si>
  <si>
    <t>234101-6,420.00
237203-102,960.00</t>
  </si>
  <si>
    <t>E450000004330</t>
  </si>
  <si>
    <t>DAMILKA PATRICIA VICTORIANO DE REYES</t>
  </si>
  <si>
    <t>053-0033706-9</t>
  </si>
  <si>
    <t>B1500000111</t>
  </si>
  <si>
    <t>E450000099277</t>
  </si>
  <si>
    <t>G3 INDUSTRIAL SRL</t>
  </si>
  <si>
    <t>2026/00013</t>
  </si>
  <si>
    <t>B1500000102</t>
  </si>
  <si>
    <t>Papel de escritorio</t>
  </si>
  <si>
    <t>E450000001918</t>
  </si>
  <si>
    <t>B1500000519</t>
  </si>
  <si>
    <t>RAFAEL ABREU MARMOLEJOS</t>
  </si>
  <si>
    <t>047-0002331-2</t>
  </si>
  <si>
    <t>E450000101193</t>
  </si>
  <si>
    <t>E450000101584</t>
  </si>
  <si>
    <t xml:space="preserve">DRL &amp; ASOCIADOS </t>
  </si>
  <si>
    <t>B1500000671</t>
  </si>
  <si>
    <t>Prodctos eléctricos y afines</t>
  </si>
  <si>
    <t>INGENIERIA Y SERVICIOS COMPUTARIZADOS SRL  (INGSECOM)</t>
  </si>
  <si>
    <t>B1500004237</t>
  </si>
  <si>
    <t>E450000000563</t>
  </si>
  <si>
    <t>E450000000218</t>
  </si>
  <si>
    <t>E450000000611</t>
  </si>
  <si>
    <t>E450000000028</t>
  </si>
  <si>
    <t>B1500000528</t>
  </si>
  <si>
    <t>E450000000948</t>
  </si>
  <si>
    <t>239301-127,440.00
239801-79,060.00</t>
  </si>
  <si>
    <t>INMACULADA COMERCIAL SRL</t>
  </si>
  <si>
    <t>B1500001089</t>
  </si>
  <si>
    <t>E450000000523</t>
  </si>
  <si>
    <t>E450000010071</t>
  </si>
  <si>
    <t xml:space="preserve"> Servicio del sistema informático LABPLUS  del Laboratorio</t>
  </si>
  <si>
    <t>WILTON GEOVANNY GARCIA</t>
  </si>
  <si>
    <t>E450000000006</t>
  </si>
  <si>
    <t>B1500000404</t>
  </si>
  <si>
    <t>E450000000004</t>
  </si>
  <si>
    <t>E450000000024</t>
  </si>
  <si>
    <t>E450000000022</t>
  </si>
  <si>
    <t>LIRIANO RIVAS SRL</t>
  </si>
  <si>
    <t>LA CASA DOMINICANA SRL</t>
  </si>
  <si>
    <t>Electrodomestico</t>
  </si>
  <si>
    <t>E450000000107</t>
  </si>
  <si>
    <t>B1500000236</t>
  </si>
  <si>
    <t>Servicio de mantenimiento y reparación desmonte e instalacion</t>
  </si>
  <si>
    <t>B1500000016</t>
  </si>
  <si>
    <t>E450000000036</t>
  </si>
  <si>
    <t>E450000000005</t>
  </si>
  <si>
    <t>E450000000467</t>
  </si>
  <si>
    <t>E450000000246</t>
  </si>
  <si>
    <t>E450000002719</t>
  </si>
  <si>
    <t>E450000004408</t>
  </si>
  <si>
    <t>E450000004409</t>
  </si>
  <si>
    <t>E450000004450</t>
  </si>
  <si>
    <t>047-0017130-1</t>
  </si>
  <si>
    <t>B1500000520</t>
  </si>
  <si>
    <t>TOTAL CUENTAS POR PAGAR AL 31 DE ENERO 2026</t>
  </si>
  <si>
    <t>RELACION DE CUENTAS POR PAGAR AL 31 DE ENERO 2026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</si>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</sst>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dd/mm/yyyy;@"/>
  </numFmts>
  <fonts count="2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Aptos Narrow"/>
      <scheme val="minor"/>
    </font>
    <font>
      <b/>
      <sz val="16"/>
      <color theme="1"/>
      <name val="Aptos Narrow"/>
      <family val="2"/>
      <scheme val="minor"/>
    </font>
    <font>
      <b/>
      <sz val="16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1"/>
      <name val="Times New Roman"/>
      <family val="1"/>
    </font>
    <font>
      <sz val="10"/>
      <name val="Aptos Narrow"/>
      <scheme val="minor"/>
    </font>
    <font>
      <sz val="10"/>
      <color theme="1"/>
      <name val="Aptos Narrow"/>
      <scheme val="minor"/>
    </font>
    <font>
      <sz val="10"/>
      <color rgb="FF000000"/>
      <name val="Aptos Narrow"/>
      <scheme val="minor"/>
    </font>
    <font>
      <sz val="16"/>
      <color theme="1"/>
      <name val="Aptos Narrow"/>
      <family val="2"/>
      <scheme val="minor"/>
    </font>
    <font>
      <sz val="11"/>
      <color rgb="FFFF0000"/>
      <name val="Times New Roman"/>
      <family val="1"/>
    </font>
    <font>
      <b/>
      <sz val="12"/>
      <name val="Times New Roman"/>
      <family val="1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sz val="10"/>
      <name val="Aptos Narrow"/>
      <family val="2"/>
      <scheme val="minor"/>
    </font>
    <font>
      <sz val="11"/>
      <name val="Aptos Narrow"/>
      <family val="2"/>
      <scheme val="minor"/>
    </font>
    <font>
      <sz val="12"/>
      <color rgb="FF000000"/>
      <name val="Aptos Narrow"/>
      <family val="2"/>
      <scheme val="minor"/>
    </font>
    <font>
      <sz val="12"/>
      <name val="Aptos Narrow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Times New Roman"/>
      <family val="1"/>
    </font>
    <font>
      <sz val="10"/>
      <color theme="1"/>
      <name val="Calibri"/>
      <family val="2"/>
    </font>
    <font>
      <sz val="12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3" fillId="2" borderId="0" xfId="0" applyFont="1" applyFill="1"/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43" fontId="3" fillId="0" borderId="0" xfId="1" applyFont="1" applyAlignment="1">
      <alignment horizontal="center"/>
    </xf>
    <xf numFmtId="43" fontId="6" fillId="5" borderId="6" xfId="1" applyFont="1" applyFill="1" applyBorder="1" applyAlignment="1">
      <alignment horizontal="center"/>
    </xf>
    <xf numFmtId="43" fontId="5" fillId="2" borderId="0" xfId="0" applyNumberFormat="1" applyFont="1" applyFill="1"/>
    <xf numFmtId="43" fontId="5" fillId="0" borderId="0" xfId="0" applyNumberFormat="1" applyFont="1"/>
    <xf numFmtId="43" fontId="3" fillId="0" borderId="0" xfId="0" applyNumberFormat="1" applyFont="1"/>
    <xf numFmtId="0" fontId="11" fillId="0" borderId="4" xfId="0" applyFont="1" applyBorder="1" applyAlignment="1" applyProtection="1">
      <alignment horizontal="left" wrapText="1"/>
      <protection locked="0"/>
    </xf>
    <xf numFmtId="0" fontId="12" fillId="0" borderId="4" xfId="0" applyFont="1" applyBorder="1" applyAlignment="1">
      <alignment wrapText="1"/>
    </xf>
    <xf numFmtId="43" fontId="11" fillId="0" borderId="4" xfId="1" applyFont="1" applyFill="1" applyBorder="1" applyProtection="1">
      <protection locked="0"/>
    </xf>
    <xf numFmtId="0" fontId="12" fillId="0" borderId="4" xfId="0" applyFont="1" applyBorder="1" applyAlignment="1" applyProtection="1">
      <alignment horizontal="left" wrapText="1"/>
      <protection locked="0"/>
    </xf>
    <xf numFmtId="0" fontId="12" fillId="0" borderId="4" xfId="0" applyFont="1" applyBorder="1"/>
    <xf numFmtId="43" fontId="12" fillId="0" borderId="4" xfId="1" applyFont="1" applyFill="1" applyBorder="1" applyProtection="1">
      <protection locked="0"/>
    </xf>
    <xf numFmtId="43" fontId="12" fillId="0" borderId="4" xfId="1" applyFont="1" applyBorder="1" applyProtection="1">
      <protection locked="0"/>
    </xf>
    <xf numFmtId="0" fontId="12" fillId="0" borderId="4" xfId="0" applyFont="1" applyBorder="1" applyAlignment="1" applyProtection="1">
      <alignment horizontal="left"/>
      <protection locked="0"/>
    </xf>
    <xf numFmtId="4" fontId="12" fillId="0" borderId="4" xfId="0" applyNumberFormat="1" applyFont="1" applyBorder="1" applyProtection="1">
      <protection locked="0"/>
    </xf>
    <xf numFmtId="0" fontId="11" fillId="6" borderId="4" xfId="0" applyFont="1" applyFill="1" applyBorder="1" applyAlignment="1" applyProtection="1">
      <alignment horizontal="left" wrapText="1"/>
      <protection locked="0"/>
    </xf>
    <xf numFmtId="0" fontId="11" fillId="6" borderId="4" xfId="0" applyFont="1" applyFill="1" applyBorder="1"/>
    <xf numFmtId="43" fontId="11" fillId="6" borderId="4" xfId="1" applyFont="1" applyFill="1" applyBorder="1" applyProtection="1">
      <protection locked="0"/>
    </xf>
    <xf numFmtId="43" fontId="11" fillId="0" borderId="4" xfId="1" applyFont="1" applyBorder="1" applyProtection="1">
      <protection locked="0"/>
    </xf>
    <xf numFmtId="0" fontId="11" fillId="6" borderId="4" xfId="0" applyFont="1" applyFill="1" applyBorder="1" applyAlignment="1" applyProtection="1">
      <alignment horizontal="left"/>
      <protection locked="0"/>
    </xf>
    <xf numFmtId="0" fontId="11" fillId="0" borderId="4" xfId="0" applyFont="1" applyBorder="1" applyAlignment="1" applyProtection="1">
      <alignment horizontal="left"/>
      <protection locked="0"/>
    </xf>
    <xf numFmtId="0" fontId="11" fillId="0" borderId="4" xfId="0" applyFont="1" applyBorder="1"/>
    <xf numFmtId="0" fontId="11" fillId="2" borderId="4" xfId="0" applyFont="1" applyFill="1" applyBorder="1" applyAlignment="1">
      <alignment horizontal="left" vertical="center" wrapText="1"/>
    </xf>
    <xf numFmtId="0" fontId="11" fillId="2" borderId="4" xfId="0" applyFont="1" applyFill="1" applyBorder="1" applyAlignment="1">
      <alignment horizontal="left" vertical="top" wrapText="1"/>
    </xf>
    <xf numFmtId="0" fontId="13" fillId="0" borderId="4" xfId="0" applyFont="1" applyBorder="1" applyAlignment="1" applyProtection="1">
      <alignment horizontal="left" wrapText="1"/>
      <protection locked="0"/>
    </xf>
    <xf numFmtId="43" fontId="13" fillId="0" borderId="4" xfId="1" applyFont="1" applyBorder="1" applyProtection="1">
      <protection locked="0"/>
    </xf>
    <xf numFmtId="0" fontId="10" fillId="3" borderId="2" xfId="0" applyFont="1" applyFill="1" applyBorder="1" applyAlignment="1">
      <alignment horizontal="center" wrapText="1"/>
    </xf>
    <xf numFmtId="166" fontId="10" fillId="3" borderId="2" xfId="0" applyNumberFormat="1" applyFont="1" applyFill="1" applyBorder="1" applyAlignment="1">
      <alignment horizontal="center" wrapText="1"/>
    </xf>
    <xf numFmtId="43" fontId="10" fillId="3" borderId="2" xfId="1" applyFont="1" applyFill="1" applyBorder="1" applyAlignment="1">
      <alignment horizontal="center" wrapText="1"/>
    </xf>
    <xf numFmtId="43" fontId="10" fillId="3" borderId="3" xfId="1" applyFont="1" applyFill="1" applyBorder="1" applyAlignment="1">
      <alignment horizontal="center" wrapText="1"/>
    </xf>
    <xf numFmtId="14" fontId="11" fillId="0" borderId="4" xfId="0" applyNumberFormat="1" applyFont="1" applyBorder="1" applyAlignment="1" applyProtection="1">
      <alignment horizontal="right"/>
      <protection locked="0"/>
    </xf>
    <xf numFmtId="14" fontId="12" fillId="0" borderId="4" xfId="0" applyNumberFormat="1" applyFont="1" applyBorder="1" applyAlignment="1" applyProtection="1">
      <alignment horizontal="right"/>
      <protection locked="0"/>
    </xf>
    <xf numFmtId="14" fontId="11" fillId="6" borderId="4" xfId="0" applyNumberFormat="1" applyFont="1" applyFill="1" applyBorder="1" applyAlignment="1" applyProtection="1">
      <alignment horizontal="right"/>
      <protection locked="0"/>
    </xf>
    <xf numFmtId="14" fontId="12" fillId="0" borderId="4" xfId="0" applyNumberFormat="1" applyFont="1" applyBorder="1" applyAlignment="1" applyProtection="1">
      <alignment horizontal="right" wrapText="1"/>
      <protection locked="0"/>
    </xf>
    <xf numFmtId="14" fontId="13" fillId="0" borderId="4" xfId="0" applyNumberFormat="1" applyFont="1" applyBorder="1" applyAlignment="1" applyProtection="1">
      <alignment horizontal="right"/>
      <protection locked="0"/>
    </xf>
    <xf numFmtId="14" fontId="11" fillId="0" borderId="4" xfId="0" applyNumberFormat="1" applyFont="1" applyBorder="1" applyAlignment="1" applyProtection="1">
      <alignment horizontal="right" wrapText="1"/>
      <protection locked="0"/>
    </xf>
    <xf numFmtId="43" fontId="3" fillId="2" borderId="0" xfId="1" applyFont="1" applyFill="1"/>
    <xf numFmtId="14" fontId="3" fillId="0" borderId="0" xfId="0" applyNumberFormat="1" applyFont="1"/>
    <xf numFmtId="0" fontId="13" fillId="0" borderId="4" xfId="0" applyFont="1" applyBorder="1" applyAlignment="1">
      <alignment wrapText="1"/>
    </xf>
    <xf numFmtId="0" fontId="12" fillId="2" borderId="4" xfId="0" applyFont="1" applyFill="1" applyBorder="1" applyAlignment="1" applyProtection="1">
      <alignment horizontal="left" wrapText="1"/>
      <protection locked="0"/>
    </xf>
    <xf numFmtId="0" fontId="11" fillId="0" borderId="4" xfId="0" applyFont="1" applyBorder="1" applyProtection="1">
      <protection locked="0"/>
    </xf>
    <xf numFmtId="0" fontId="14" fillId="0" borderId="5" xfId="0" applyFont="1" applyBorder="1" applyAlignment="1">
      <alignment horizontal="center"/>
    </xf>
    <xf numFmtId="0" fontId="11" fillId="0" borderId="4" xfId="0" applyFont="1" applyBorder="1" applyAlignment="1">
      <alignment wrapText="1"/>
    </xf>
    <xf numFmtId="43" fontId="5" fillId="0" borderId="0" xfId="1" applyFont="1" applyAlignment="1">
      <alignment horizontal="center"/>
    </xf>
    <xf numFmtId="14" fontId="5" fillId="3" borderId="8" xfId="0" applyNumberFormat="1" applyFont="1" applyFill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11" fillId="2" borderId="4" xfId="0" applyFont="1" applyFill="1" applyBorder="1" applyAlignment="1">
      <alignment wrapText="1"/>
    </xf>
    <xf numFmtId="43" fontId="3" fillId="0" borderId="0" xfId="1" applyFont="1"/>
    <xf numFmtId="0" fontId="7" fillId="0" borderId="5" xfId="0" applyFont="1" applyBorder="1" applyAlignment="1">
      <alignment horizontal="center"/>
    </xf>
    <xf numFmtId="165" fontId="15" fillId="0" borderId="0" xfId="1" applyNumberFormat="1" applyFont="1" applyAlignment="1">
      <alignment horizontal="center"/>
    </xf>
    <xf numFmtId="0" fontId="12" fillId="0" borderId="4" xfId="0" applyFont="1" applyBorder="1" applyAlignment="1">
      <alignment horizontal="left"/>
    </xf>
    <xf numFmtId="0" fontId="12" fillId="0" borderId="4" xfId="0" applyFont="1" applyBorder="1" applyAlignment="1" applyProtection="1">
      <alignment wrapText="1"/>
      <protection locked="0"/>
    </xf>
    <xf numFmtId="0" fontId="11" fillId="0" borderId="4" xfId="0" applyFont="1" applyBorder="1" applyAlignment="1">
      <alignment horizontal="left"/>
    </xf>
    <xf numFmtId="0" fontId="11" fillId="0" borderId="4" xfId="0" applyFont="1" applyBorder="1" applyAlignment="1" applyProtection="1">
      <alignment wrapText="1"/>
      <protection locked="0"/>
    </xf>
    <xf numFmtId="14" fontId="12" fillId="0" borderId="4" xfId="0" applyNumberFormat="1" applyFont="1" applyBorder="1"/>
    <xf numFmtId="43" fontId="12" fillId="0" borderId="4" xfId="2" applyNumberFormat="1" applyFont="1" applyBorder="1" applyProtection="1">
      <protection locked="0"/>
    </xf>
    <xf numFmtId="0" fontId="13" fillId="0" borderId="4" xfId="0" applyFont="1" applyBorder="1" applyAlignment="1">
      <alignment horizontal="left"/>
    </xf>
    <xf numFmtId="0" fontId="13" fillId="0" borderId="4" xfId="0" applyFont="1" applyBorder="1"/>
    <xf numFmtId="0" fontId="0" fillId="0" borderId="4" xfId="0" applyBorder="1" applyAlignment="1">
      <alignment wrapText="1"/>
    </xf>
    <xf numFmtId="0" fontId="17" fillId="0" borderId="4" xfId="0" applyFont="1" applyBorder="1" applyAlignment="1" applyProtection="1">
      <alignment horizontal="left" wrapText="1"/>
      <protection locked="0"/>
    </xf>
    <xf numFmtId="14" fontId="17" fillId="0" borderId="4" xfId="0" applyNumberFormat="1" applyFont="1" applyBorder="1" applyAlignment="1" applyProtection="1">
      <alignment horizontal="right"/>
      <protection locked="0"/>
    </xf>
    <xf numFmtId="0" fontId="17" fillId="0" borderId="4" xfId="0" applyFont="1" applyBorder="1" applyAlignment="1">
      <alignment horizontal="left"/>
    </xf>
    <xf numFmtId="0" fontId="0" fillId="0" borderId="4" xfId="0" applyBorder="1"/>
    <xf numFmtId="14" fontId="18" fillId="0" borderId="4" xfId="0" applyNumberFormat="1" applyFont="1" applyBorder="1" applyAlignment="1" applyProtection="1">
      <alignment horizontal="right"/>
      <protection locked="0"/>
    </xf>
    <xf numFmtId="0" fontId="18" fillId="0" borderId="4" xfId="0" applyFont="1" applyBorder="1" applyAlignment="1">
      <alignment horizontal="left"/>
    </xf>
    <xf numFmtId="0" fontId="18" fillId="0" borderId="4" xfId="0" applyFont="1" applyBorder="1"/>
    <xf numFmtId="43" fontId="18" fillId="0" borderId="4" xfId="1" applyFont="1" applyBorder="1" applyProtection="1">
      <protection locked="0"/>
    </xf>
    <xf numFmtId="0" fontId="17" fillId="0" borderId="4" xfId="0" applyFont="1" applyBorder="1"/>
    <xf numFmtId="14" fontId="19" fillId="0" borderId="4" xfId="0" applyNumberFormat="1" applyFont="1" applyBorder="1" applyAlignment="1" applyProtection="1">
      <alignment horizontal="right"/>
      <protection locked="0"/>
    </xf>
    <xf numFmtId="43" fontId="19" fillId="0" borderId="4" xfId="1" applyFont="1" applyBorder="1" applyProtection="1">
      <protection locked="0"/>
    </xf>
    <xf numFmtId="43" fontId="17" fillId="0" borderId="4" xfId="1" applyFont="1" applyBorder="1" applyProtection="1">
      <protection locked="0"/>
    </xf>
    <xf numFmtId="0" fontId="17" fillId="0" borderId="4" xfId="0" applyFont="1" applyBorder="1" applyAlignment="1" applyProtection="1">
      <alignment horizontal="left"/>
      <protection locked="0"/>
    </xf>
    <xf numFmtId="43" fontId="3" fillId="0" borderId="0" xfId="1" applyFont="1" applyFill="1"/>
    <xf numFmtId="0" fontId="19" fillId="0" borderId="4" xfId="0" applyFont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1" fillId="0" borderId="4" xfId="0" applyFont="1" applyBorder="1" applyAlignment="1" applyProtection="1">
      <alignment horizontal="left" wrapText="1"/>
      <protection locked="0"/>
    </xf>
    <xf numFmtId="4" fontId="17" fillId="0" borderId="4" xfId="0" applyNumberFormat="1" applyFont="1" applyBorder="1" applyProtection="1">
      <protection locked="0"/>
    </xf>
    <xf numFmtId="0" fontId="17" fillId="0" borderId="4" xfId="0" applyFont="1" applyBorder="1" applyAlignment="1" applyProtection="1">
      <alignment wrapText="1"/>
      <protection locked="0"/>
    </xf>
    <xf numFmtId="0" fontId="19" fillId="0" borderId="4" xfId="0" applyFont="1" applyBorder="1"/>
    <xf numFmtId="0" fontId="19" fillId="6" borderId="4" xfId="0" applyFont="1" applyFill="1" applyBorder="1" applyAlignment="1" applyProtection="1">
      <alignment horizontal="left"/>
      <protection locked="0"/>
    </xf>
    <xf numFmtId="0" fontId="19" fillId="6" borderId="4" xfId="0" applyFont="1" applyFill="1" applyBorder="1" applyAlignment="1" applyProtection="1">
      <alignment horizontal="left" wrapText="1"/>
      <protection locked="0"/>
    </xf>
    <xf numFmtId="14" fontId="19" fillId="6" borderId="4" xfId="0" applyNumberFormat="1" applyFont="1" applyFill="1" applyBorder="1" applyAlignment="1" applyProtection="1">
      <alignment horizontal="left"/>
      <protection locked="0"/>
    </xf>
    <xf numFmtId="14" fontId="18" fillId="0" borderId="4" xfId="0" applyNumberFormat="1" applyFont="1" applyBorder="1" applyAlignment="1" applyProtection="1">
      <alignment horizontal="left"/>
      <protection locked="0"/>
    </xf>
    <xf numFmtId="0" fontId="17" fillId="0" borderId="0" xfId="0" applyFont="1" applyAlignment="1">
      <alignment horizontal="left"/>
    </xf>
    <xf numFmtId="0" fontId="10" fillId="3" borderId="10" xfId="0" applyFont="1" applyFill="1" applyBorder="1" applyAlignment="1">
      <alignment horizontal="center" wrapText="1"/>
    </xf>
    <xf numFmtId="0" fontId="3" fillId="2" borderId="12" xfId="0" applyFont="1" applyFill="1" applyBorder="1"/>
    <xf numFmtId="0" fontId="3" fillId="0" borderId="11" xfId="0" applyFont="1" applyBorder="1"/>
    <xf numFmtId="0" fontId="21" fillId="0" borderId="4" xfId="0" applyFont="1" applyBorder="1" applyAlignment="1" applyProtection="1">
      <alignment horizontal="left"/>
      <protection locked="0"/>
    </xf>
    <xf numFmtId="0" fontId="17" fillId="0" borderId="4" xfId="0" applyFont="1" applyBorder="1" applyAlignment="1">
      <alignment wrapText="1"/>
    </xf>
    <xf numFmtId="0" fontId="22" fillId="0" borderId="4" xfId="0" applyFont="1" applyBorder="1" applyAlignment="1" applyProtection="1">
      <alignment horizontal="left"/>
      <protection locked="0"/>
    </xf>
    <xf numFmtId="0" fontId="19" fillId="0" borderId="4" xfId="0" applyFont="1" applyBorder="1" applyProtection="1">
      <protection locked="0"/>
    </xf>
    <xf numFmtId="43" fontId="23" fillId="0" borderId="0" xfId="1" applyFont="1"/>
    <xf numFmtId="0" fontId="19" fillId="2" borderId="4" xfId="0" applyFont="1" applyFill="1" applyBorder="1" applyAlignment="1">
      <alignment wrapText="1"/>
    </xf>
    <xf numFmtId="0" fontId="20" fillId="0" borderId="4" xfId="0" applyFont="1" applyBorder="1"/>
    <xf numFmtId="0" fontId="19" fillId="0" borderId="4" xfId="0" applyFont="1" applyBorder="1" applyAlignment="1" applyProtection="1">
      <alignment horizontal="left" wrapText="1"/>
      <protection locked="0"/>
    </xf>
    <xf numFmtId="0" fontId="19" fillId="0" borderId="4" xfId="0" applyFont="1" applyBorder="1" applyAlignment="1">
      <alignment wrapText="1"/>
    </xf>
    <xf numFmtId="0" fontId="24" fillId="0" borderId="0" xfId="0" applyFont="1" applyAlignment="1">
      <alignment horizontal="center"/>
    </xf>
    <xf numFmtId="0" fontId="17" fillId="0" borderId="9" xfId="0" applyFont="1" applyBorder="1" applyAlignment="1">
      <alignment horizontal="left" wrapText="1"/>
    </xf>
    <xf numFmtId="0" fontId="19" fillId="0" borderId="9" xfId="0" applyFont="1" applyBorder="1" applyAlignment="1">
      <alignment horizontal="left" wrapText="1"/>
    </xf>
    <xf numFmtId="0" fontId="17" fillId="0" borderId="4" xfId="0" applyFont="1" applyBorder="1" applyAlignment="1">
      <alignment horizontal="left" wrapText="1"/>
    </xf>
    <xf numFmtId="0" fontId="19" fillId="0" borderId="4" xfId="0" applyFont="1" applyBorder="1" applyAlignment="1">
      <alignment horizontal="left" wrapText="1"/>
    </xf>
    <xf numFmtId="0" fontId="25" fillId="0" borderId="4" xfId="0" applyFont="1" applyBorder="1" applyAlignment="1">
      <alignment horizontal="left" wrapText="1"/>
    </xf>
    <xf numFmtId="43" fontId="17" fillId="0" borderId="4" xfId="1" applyFont="1" applyFill="1" applyBorder="1" applyProtection="1">
      <protection locked="0"/>
    </xf>
    <xf numFmtId="0" fontId="26" fillId="0" borderId="4" xfId="0" applyFont="1" applyBorder="1" applyAlignment="1" applyProtection="1">
      <alignment horizontal="left"/>
      <protection locked="0"/>
    </xf>
    <xf numFmtId="0" fontId="4" fillId="0" borderId="0" xfId="0" applyFont="1" applyAlignment="1">
      <alignment horizontal="center" wrapText="1"/>
    </xf>
    <xf numFmtId="0" fontId="8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9" fillId="0" borderId="1" xfId="0" applyFont="1" applyBorder="1" applyAlignment="1">
      <alignment horizontal="center" wrapText="1"/>
    </xf>
    <xf numFmtId="0" fontId="16" fillId="0" borderId="0" xfId="0" applyFont="1" applyAlignment="1">
      <alignment horizontal="center" wrapText="1"/>
    </xf>
    <xf numFmtId="0" fontId="5" fillId="4" borderId="5" xfId="0" applyFont="1" applyFill="1" applyBorder="1" applyAlignment="1">
      <alignment horizontal="right"/>
    </xf>
    <xf numFmtId="0" fontId="5" fillId="4" borderId="7" xfId="0" applyFont="1" applyFill="1" applyBorder="1" applyAlignment="1">
      <alignment horizontal="right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17/10/relationships/person" Target="persons/perso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49207</xdr:colOff>
      <xdr:row>1</xdr:row>
      <xdr:rowOff>29765</xdr:rowOff>
    </xdr:from>
    <xdr:to>
      <xdr:col>2</xdr:col>
      <xdr:colOff>59896</xdr:colOff>
      <xdr:row>5</xdr:row>
      <xdr:rowOff>136477</xdr:rowOff>
    </xdr:to>
    <xdr:pic>
      <xdr:nvPicPr>
        <xdr:cNvPr id="5" name="Picture 4" descr="No photo description available.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07" y="218281"/>
          <a:ext cx="1516830" cy="9004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3119922</xdr:colOff>
      <xdr:row>0</xdr:row>
      <xdr:rowOff>184668</xdr:rowOff>
    </xdr:from>
    <xdr:to>
      <xdr:col>9</xdr:col>
      <xdr:colOff>1154624</xdr:colOff>
      <xdr:row>6</xdr:row>
      <xdr:rowOff>29158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00152" y="184668"/>
          <a:ext cx="1380154" cy="1069133"/>
        </a:xfrm>
        <a:prstGeom prst="rect">
          <a:avLst/>
        </a:prstGeom>
        <a:noFill/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N333"/>
  <sheetViews>
    <sheetView tabSelected="1" zoomScale="80" zoomScaleNormal="80" workbookViewId="0">
      <pane ySplit="8" topLeftCell="A312" activePane="bottomLeft" state="frozen"/>
      <selection activeCell="A5" sqref="A5:XFD5"/>
      <selection pane="bottomLeft" activeCell="I331" sqref="I331"/>
    </sheetView>
  </sheetViews>
  <sheetFormatPr baseColWidth="10" defaultColWidth="11.42578125" defaultRowHeight="15" x14ac:dyDescent="0.25"/>
  <cols>
    <col min="1" max="1" width="6.5703125" style="3" customWidth="1"/>
    <col min="2" max="2" width="13.140625" style="3" customWidth="1"/>
    <col min="3" max="3" width="11.5703125" style="3" customWidth="1"/>
    <col min="4" max="4" width="11.42578125" style="3" customWidth="1"/>
    <col min="5" max="5" width="7" style="7" customWidth="1"/>
    <col min="6" max="6" width="16.7109375" style="7" customWidth="1"/>
    <col min="7" max="7" width="38.85546875" style="7" customWidth="1"/>
    <col min="8" max="8" width="9.42578125" style="7" customWidth="1"/>
    <col min="9" max="9" width="44" style="7" customWidth="1"/>
    <col min="10" max="10" width="20.42578125" style="103" customWidth="1"/>
    <col min="11" max="11" width="17.42578125" style="8" customWidth="1"/>
    <col min="12" max="12" width="15" style="3" customWidth="1"/>
    <col min="13" max="13" width="8.42578125" style="3" customWidth="1"/>
    <col min="14" max="16384" width="11.42578125" style="3"/>
  </cols>
  <sheetData>
    <row r="1" spans="1:13" x14ac:dyDescent="0.25">
      <c r="C1" s="3" t="s">
        <v>508</v>
      </c>
    </row>
    <row r="2" spans="1:13" ht="15.75" x14ac:dyDescent="0.25">
      <c r="A2" s="1"/>
      <c r="B2" s="1"/>
      <c r="C2" s="1"/>
      <c r="D2" s="1"/>
      <c r="E2" s="2"/>
      <c r="F2" s="2"/>
      <c r="K2" s="7"/>
    </row>
    <row r="3" spans="1:13" s="4" customFormat="1" ht="15.75" x14ac:dyDescent="0.25">
      <c r="A3" s="111" t="s">
        <v>82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3"/>
      <c r="M3" s="3"/>
    </row>
    <row r="4" spans="1:13" s="6" customFormat="1" ht="15.75" x14ac:dyDescent="0.25">
      <c r="A4" s="111" t="s">
        <v>83</v>
      </c>
      <c r="B4" s="111"/>
      <c r="C4" s="111"/>
      <c r="D4" s="111"/>
      <c r="E4" s="111"/>
      <c r="F4" s="111"/>
      <c r="G4" s="111"/>
      <c r="H4" s="111"/>
      <c r="I4" s="111"/>
      <c r="J4" s="111"/>
      <c r="K4" s="111"/>
    </row>
    <row r="5" spans="1:13" s="6" customFormat="1" ht="15.75" x14ac:dyDescent="0.25">
      <c r="A5" s="111" t="s">
        <v>84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</row>
    <row r="6" spans="1:13" s="6" customFormat="1" ht="16.5" customHeight="1" x14ac:dyDescent="0.25">
      <c r="A6" s="115" t="s">
        <v>507</v>
      </c>
      <c r="B6" s="115"/>
      <c r="C6" s="115"/>
      <c r="D6" s="115"/>
      <c r="E6" s="115"/>
      <c r="F6" s="115"/>
      <c r="G6" s="115"/>
      <c r="H6" s="115"/>
      <c r="I6" s="115"/>
      <c r="J6" s="115"/>
      <c r="K6" s="115"/>
    </row>
    <row r="7" spans="1:13" s="6" customFormat="1" ht="16.5" thickBot="1" x14ac:dyDescent="0.3">
      <c r="A7" s="5"/>
      <c r="B7" s="5"/>
      <c r="C7" s="5"/>
      <c r="D7" s="5"/>
      <c r="E7" s="114"/>
      <c r="F7" s="114"/>
      <c r="G7" s="114"/>
      <c r="H7" s="114"/>
      <c r="I7" s="114"/>
      <c r="J7" s="114"/>
      <c r="K7" s="114"/>
    </row>
    <row r="8" spans="1:13" s="6" customFormat="1" ht="44.25" customHeight="1" thickBot="1" x14ac:dyDescent="0.25">
      <c r="A8" s="51" t="s">
        <v>0</v>
      </c>
      <c r="B8" s="34" t="s">
        <v>284</v>
      </c>
      <c r="C8" s="34" t="s">
        <v>1</v>
      </c>
      <c r="D8" s="33" t="s">
        <v>85</v>
      </c>
      <c r="E8" s="34" t="s">
        <v>111</v>
      </c>
      <c r="F8" s="34" t="s">
        <v>112</v>
      </c>
      <c r="G8" s="35" t="s">
        <v>2</v>
      </c>
      <c r="H8" s="91" t="s">
        <v>427</v>
      </c>
      <c r="I8" s="33" t="s">
        <v>3</v>
      </c>
      <c r="J8" s="91" t="s">
        <v>424</v>
      </c>
      <c r="K8" s="36" t="s">
        <v>64</v>
      </c>
    </row>
    <row r="9" spans="1:13" s="4" customFormat="1" ht="15" customHeight="1" x14ac:dyDescent="0.25">
      <c r="A9" s="52">
        <v>1</v>
      </c>
      <c r="B9" s="68">
        <v>103031919</v>
      </c>
      <c r="C9" s="38">
        <v>45986</v>
      </c>
      <c r="D9" s="16">
        <v>2479686</v>
      </c>
      <c r="E9" s="57">
        <v>22251</v>
      </c>
      <c r="F9" s="58" t="s">
        <v>306</v>
      </c>
      <c r="G9" s="20" t="s">
        <v>68</v>
      </c>
      <c r="H9" s="94" t="s">
        <v>425</v>
      </c>
      <c r="I9" s="20" t="s">
        <v>45</v>
      </c>
      <c r="J9" s="104">
        <v>231101</v>
      </c>
      <c r="K9" s="21">
        <v>83350</v>
      </c>
      <c r="L9" s="6"/>
    </row>
    <row r="10" spans="1:13" s="4" customFormat="1" ht="15" customHeight="1" x14ac:dyDescent="0.25">
      <c r="A10" s="52">
        <v>2</v>
      </c>
      <c r="B10" s="68">
        <v>103031919</v>
      </c>
      <c r="C10" s="38">
        <v>46010</v>
      </c>
      <c r="D10" s="16">
        <v>2497043</v>
      </c>
      <c r="E10" s="68">
        <v>22326</v>
      </c>
      <c r="F10" s="84" t="s">
        <v>394</v>
      </c>
      <c r="G10" s="78" t="s">
        <v>68</v>
      </c>
      <c r="H10" s="94" t="s">
        <v>425</v>
      </c>
      <c r="I10" s="78" t="s">
        <v>45</v>
      </c>
      <c r="J10" s="104">
        <v>231101</v>
      </c>
      <c r="K10" s="83">
        <v>126500</v>
      </c>
      <c r="L10" s="6"/>
    </row>
    <row r="11" spans="1:13" s="4" customFormat="1" ht="15" customHeight="1" x14ac:dyDescent="0.25">
      <c r="A11" s="52">
        <v>3</v>
      </c>
      <c r="B11" s="68">
        <v>103031919</v>
      </c>
      <c r="C11" s="38">
        <v>46050</v>
      </c>
      <c r="D11" s="16">
        <v>2522943</v>
      </c>
      <c r="E11" s="68">
        <v>22381</v>
      </c>
      <c r="F11" s="84" t="s">
        <v>499</v>
      </c>
      <c r="G11" s="78" t="s">
        <v>68</v>
      </c>
      <c r="H11" s="94" t="s">
        <v>425</v>
      </c>
      <c r="I11" s="78" t="s">
        <v>45</v>
      </c>
      <c r="J11" s="104">
        <v>231101</v>
      </c>
      <c r="K11" s="83">
        <v>89500</v>
      </c>
      <c r="L11" s="10">
        <f>SUM(K9:K11)</f>
        <v>299350</v>
      </c>
    </row>
    <row r="12" spans="1:13" s="4" customFormat="1" ht="15" customHeight="1" x14ac:dyDescent="0.25">
      <c r="A12" s="52">
        <v>4</v>
      </c>
      <c r="B12" s="68">
        <v>130493154</v>
      </c>
      <c r="C12" s="37">
        <v>45517</v>
      </c>
      <c r="D12" s="13">
        <v>116484</v>
      </c>
      <c r="E12" s="59">
        <v>21165</v>
      </c>
      <c r="F12" s="59" t="s">
        <v>113</v>
      </c>
      <c r="G12" s="16" t="s">
        <v>6</v>
      </c>
      <c r="H12" s="96" t="s">
        <v>425</v>
      </c>
      <c r="I12" s="17" t="s">
        <v>49</v>
      </c>
      <c r="J12" s="104">
        <v>237299</v>
      </c>
      <c r="K12" s="25">
        <v>2653.94</v>
      </c>
      <c r="L12" s="92"/>
    </row>
    <row r="13" spans="1:13" s="4" customFormat="1" ht="15" customHeight="1" x14ac:dyDescent="0.25">
      <c r="A13" s="52">
        <v>5</v>
      </c>
      <c r="B13" s="68">
        <v>130493154</v>
      </c>
      <c r="C13" s="37">
        <v>45511</v>
      </c>
      <c r="D13" s="13">
        <v>116018</v>
      </c>
      <c r="E13" s="59">
        <v>21212</v>
      </c>
      <c r="F13" s="59" t="s">
        <v>114</v>
      </c>
      <c r="G13" s="16" t="s">
        <v>6</v>
      </c>
      <c r="H13" s="96" t="s">
        <v>425</v>
      </c>
      <c r="I13" s="17" t="s">
        <v>49</v>
      </c>
      <c r="J13" s="104">
        <v>237299</v>
      </c>
      <c r="K13" s="25">
        <v>830796.46</v>
      </c>
      <c r="L13" s="92"/>
    </row>
    <row r="14" spans="1:13" s="4" customFormat="1" ht="15" customHeight="1" x14ac:dyDescent="0.25">
      <c r="A14" s="52">
        <v>6</v>
      </c>
      <c r="B14" s="68">
        <v>130493154</v>
      </c>
      <c r="C14" s="37">
        <v>45530</v>
      </c>
      <c r="D14" s="13">
        <v>117063</v>
      </c>
      <c r="E14" s="59">
        <v>21300</v>
      </c>
      <c r="F14" s="59" t="s">
        <v>115</v>
      </c>
      <c r="G14" s="16" t="s">
        <v>6</v>
      </c>
      <c r="H14" s="96" t="s">
        <v>425</v>
      </c>
      <c r="I14" s="17" t="s">
        <v>49</v>
      </c>
      <c r="J14" s="104">
        <v>237299</v>
      </c>
      <c r="K14" s="25">
        <v>646943.5</v>
      </c>
      <c r="L14" s="92"/>
    </row>
    <row r="15" spans="1:13" s="4" customFormat="1" ht="15" customHeight="1" x14ac:dyDescent="0.25">
      <c r="A15" s="52">
        <v>7</v>
      </c>
      <c r="B15" s="68">
        <v>130493154</v>
      </c>
      <c r="C15" s="37">
        <v>45533</v>
      </c>
      <c r="D15" s="13">
        <v>117344</v>
      </c>
      <c r="E15" s="59">
        <v>21219</v>
      </c>
      <c r="F15" s="59" t="s">
        <v>116</v>
      </c>
      <c r="G15" s="16" t="s">
        <v>6</v>
      </c>
      <c r="H15" s="96" t="s">
        <v>425</v>
      </c>
      <c r="I15" s="17" t="s">
        <v>49</v>
      </c>
      <c r="J15" s="104">
        <v>237299</v>
      </c>
      <c r="K15" s="25">
        <v>6192.52</v>
      </c>
      <c r="L15" s="92"/>
    </row>
    <row r="16" spans="1:13" s="4" customFormat="1" ht="15" customHeight="1" x14ac:dyDescent="0.25">
      <c r="A16" s="52">
        <v>8</v>
      </c>
      <c r="B16" s="68">
        <v>130493154</v>
      </c>
      <c r="C16" s="37">
        <v>45548</v>
      </c>
      <c r="D16" s="13">
        <v>118285</v>
      </c>
      <c r="E16" s="59">
        <v>21250</v>
      </c>
      <c r="F16" s="59" t="s">
        <v>117</v>
      </c>
      <c r="G16" s="16" t="s">
        <v>6</v>
      </c>
      <c r="H16" s="96" t="s">
        <v>425</v>
      </c>
      <c r="I16" s="17" t="s">
        <v>49</v>
      </c>
      <c r="J16" s="104">
        <v>237299</v>
      </c>
      <c r="K16" s="25">
        <v>7077.17</v>
      </c>
      <c r="L16" s="92"/>
    </row>
    <row r="17" spans="1:12" s="4" customFormat="1" ht="15" customHeight="1" x14ac:dyDescent="0.25">
      <c r="A17" s="52">
        <v>9</v>
      </c>
      <c r="B17" s="68">
        <v>130493154</v>
      </c>
      <c r="C17" s="37">
        <v>45574</v>
      </c>
      <c r="D17" s="13">
        <v>145728</v>
      </c>
      <c r="E17" s="59">
        <v>21301</v>
      </c>
      <c r="F17" s="59" t="s">
        <v>118</v>
      </c>
      <c r="G17" s="16" t="s">
        <v>6</v>
      </c>
      <c r="H17" s="96" t="s">
        <v>425</v>
      </c>
      <c r="I17" s="17" t="s">
        <v>49</v>
      </c>
      <c r="J17" s="104">
        <v>237299</v>
      </c>
      <c r="K17" s="25">
        <v>8846.4599999999991</v>
      </c>
      <c r="L17" s="92"/>
    </row>
    <row r="18" spans="1:12" s="4" customFormat="1" ht="15" customHeight="1" x14ac:dyDescent="0.25">
      <c r="A18" s="52">
        <v>10</v>
      </c>
      <c r="B18" s="68">
        <v>130493154</v>
      </c>
      <c r="C18" s="37">
        <v>45574</v>
      </c>
      <c r="D18" s="13">
        <v>145830</v>
      </c>
      <c r="E18" s="59">
        <v>21302</v>
      </c>
      <c r="F18" s="59" t="s">
        <v>119</v>
      </c>
      <c r="G18" s="16" t="s">
        <v>6</v>
      </c>
      <c r="H18" s="96" t="s">
        <v>425</v>
      </c>
      <c r="I18" s="17" t="s">
        <v>49</v>
      </c>
      <c r="J18" s="104">
        <v>237299</v>
      </c>
      <c r="K18" s="25">
        <v>761024.01</v>
      </c>
      <c r="L18" s="92"/>
    </row>
    <row r="19" spans="1:12" s="4" customFormat="1" ht="15" customHeight="1" x14ac:dyDescent="0.25">
      <c r="A19" s="52">
        <v>11</v>
      </c>
      <c r="B19" s="68">
        <v>130493154</v>
      </c>
      <c r="C19" s="37">
        <v>45577</v>
      </c>
      <c r="D19" s="13">
        <v>146107</v>
      </c>
      <c r="E19" s="59">
        <v>21304</v>
      </c>
      <c r="F19" s="59" t="s">
        <v>120</v>
      </c>
      <c r="G19" s="16" t="s">
        <v>6</v>
      </c>
      <c r="H19" s="96" t="s">
        <v>425</v>
      </c>
      <c r="I19" s="17" t="s">
        <v>49</v>
      </c>
      <c r="J19" s="104">
        <v>237299</v>
      </c>
      <c r="K19" s="25">
        <v>24884.080000000002</v>
      </c>
      <c r="L19" s="92"/>
    </row>
    <row r="20" spans="1:12" s="4" customFormat="1" ht="15" customHeight="1" x14ac:dyDescent="0.25">
      <c r="A20" s="52">
        <v>12</v>
      </c>
      <c r="B20" s="68">
        <v>130493154</v>
      </c>
      <c r="C20" s="37">
        <v>45580</v>
      </c>
      <c r="D20" s="13">
        <v>146205</v>
      </c>
      <c r="E20" s="59">
        <v>21303</v>
      </c>
      <c r="F20" s="59" t="s">
        <v>121</v>
      </c>
      <c r="G20" s="16" t="s">
        <v>6</v>
      </c>
      <c r="H20" s="96" t="s">
        <v>425</v>
      </c>
      <c r="I20" s="17" t="s">
        <v>49</v>
      </c>
      <c r="J20" s="104">
        <v>237299</v>
      </c>
      <c r="K20" s="25">
        <v>930616.91</v>
      </c>
      <c r="L20" s="92"/>
    </row>
    <row r="21" spans="1:12" s="4" customFormat="1" ht="15" customHeight="1" x14ac:dyDescent="0.25">
      <c r="A21" s="52">
        <v>13</v>
      </c>
      <c r="B21" s="68">
        <v>130493154</v>
      </c>
      <c r="C21" s="37">
        <v>45596</v>
      </c>
      <c r="D21" s="13">
        <v>147534</v>
      </c>
      <c r="E21" s="59">
        <v>21423</v>
      </c>
      <c r="F21" s="59" t="s">
        <v>122</v>
      </c>
      <c r="G21" s="16" t="s">
        <v>6</v>
      </c>
      <c r="H21" s="96" t="s">
        <v>425</v>
      </c>
      <c r="I21" s="17" t="s">
        <v>49</v>
      </c>
      <c r="J21" s="104">
        <v>237299</v>
      </c>
      <c r="K21" s="25">
        <v>792090.58</v>
      </c>
      <c r="L21" s="92"/>
    </row>
    <row r="22" spans="1:12" s="4" customFormat="1" ht="15" customHeight="1" x14ac:dyDescent="0.25">
      <c r="A22" s="52">
        <v>14</v>
      </c>
      <c r="B22" s="68">
        <v>130493154</v>
      </c>
      <c r="C22" s="37">
        <v>45608</v>
      </c>
      <c r="D22" s="13">
        <v>148463</v>
      </c>
      <c r="E22" s="59">
        <v>21407</v>
      </c>
      <c r="F22" s="59" t="s">
        <v>123</v>
      </c>
      <c r="G22" s="16" t="s">
        <v>6</v>
      </c>
      <c r="H22" s="96" t="s">
        <v>425</v>
      </c>
      <c r="I22" s="17" t="s">
        <v>49</v>
      </c>
      <c r="J22" s="104">
        <v>237299</v>
      </c>
      <c r="K22" s="25">
        <v>3538.58</v>
      </c>
      <c r="L22" s="92"/>
    </row>
    <row r="23" spans="1:12" s="4" customFormat="1" ht="15" customHeight="1" x14ac:dyDescent="0.25">
      <c r="A23" s="52">
        <v>15</v>
      </c>
      <c r="B23" s="68">
        <v>130493154</v>
      </c>
      <c r="C23" s="37">
        <v>45617</v>
      </c>
      <c r="D23" s="13">
        <v>149168</v>
      </c>
      <c r="E23" s="59">
        <v>21422</v>
      </c>
      <c r="F23" s="59" t="s">
        <v>124</v>
      </c>
      <c r="G23" s="16" t="s">
        <v>6</v>
      </c>
      <c r="H23" s="96" t="s">
        <v>425</v>
      </c>
      <c r="I23" s="17" t="s">
        <v>49</v>
      </c>
      <c r="J23" s="104">
        <v>237299</v>
      </c>
      <c r="K23" s="25">
        <v>7272.93</v>
      </c>
      <c r="L23" s="92"/>
    </row>
    <row r="24" spans="1:12" s="4" customFormat="1" ht="15" customHeight="1" x14ac:dyDescent="0.25">
      <c r="A24" s="52">
        <v>16</v>
      </c>
      <c r="B24" s="68">
        <v>130493154</v>
      </c>
      <c r="C24" s="37">
        <v>45630</v>
      </c>
      <c r="D24" s="13">
        <v>150024</v>
      </c>
      <c r="E24" s="59">
        <v>21805</v>
      </c>
      <c r="F24" s="59" t="s">
        <v>125</v>
      </c>
      <c r="G24" s="16" t="s">
        <v>6</v>
      </c>
      <c r="H24" s="96" t="s">
        <v>425</v>
      </c>
      <c r="I24" s="17" t="s">
        <v>49</v>
      </c>
      <c r="J24" s="104">
        <v>237299</v>
      </c>
      <c r="K24" s="25">
        <v>644906.34</v>
      </c>
      <c r="L24" s="92"/>
    </row>
    <row r="25" spans="1:12" s="4" customFormat="1" ht="15" customHeight="1" x14ac:dyDescent="0.25">
      <c r="A25" s="52">
        <v>17</v>
      </c>
      <c r="B25" s="68">
        <v>130493154</v>
      </c>
      <c r="C25" s="37">
        <v>45645</v>
      </c>
      <c r="D25" s="13">
        <v>151290</v>
      </c>
      <c r="E25" s="59">
        <v>21803</v>
      </c>
      <c r="F25" s="59" t="s">
        <v>126</v>
      </c>
      <c r="G25" s="16" t="s">
        <v>6</v>
      </c>
      <c r="H25" s="96" t="s">
        <v>425</v>
      </c>
      <c r="I25" s="17" t="s">
        <v>49</v>
      </c>
      <c r="J25" s="104">
        <v>237299</v>
      </c>
      <c r="K25" s="25">
        <v>14658.79</v>
      </c>
      <c r="L25" s="92"/>
    </row>
    <row r="26" spans="1:12" s="4" customFormat="1" ht="15" customHeight="1" x14ac:dyDescent="0.25">
      <c r="A26" s="52">
        <v>18</v>
      </c>
      <c r="B26" s="68">
        <v>130493154</v>
      </c>
      <c r="C26" s="37">
        <v>45652</v>
      </c>
      <c r="D26" s="13">
        <v>151570</v>
      </c>
      <c r="E26" s="59">
        <v>21803</v>
      </c>
      <c r="F26" s="59" t="s">
        <v>127</v>
      </c>
      <c r="G26" s="16" t="s">
        <v>6</v>
      </c>
      <c r="H26" s="96" t="s">
        <v>425</v>
      </c>
      <c r="I26" s="17" t="s">
        <v>49</v>
      </c>
      <c r="J26" s="104">
        <v>237299</v>
      </c>
      <c r="K26" s="25">
        <v>11727.03</v>
      </c>
      <c r="L26" s="92"/>
    </row>
    <row r="27" spans="1:12" s="4" customFormat="1" ht="15" customHeight="1" x14ac:dyDescent="0.25">
      <c r="A27" s="52">
        <v>19</v>
      </c>
      <c r="B27" s="68">
        <v>130493154</v>
      </c>
      <c r="C27" s="37">
        <v>45652</v>
      </c>
      <c r="D27" s="13">
        <v>151578</v>
      </c>
      <c r="E27" s="59">
        <v>21806</v>
      </c>
      <c r="F27" s="59" t="s">
        <v>128</v>
      </c>
      <c r="G27" s="16" t="s">
        <v>6</v>
      </c>
      <c r="H27" s="96" t="s">
        <v>425</v>
      </c>
      <c r="I27" s="17" t="s">
        <v>49</v>
      </c>
      <c r="J27" s="104">
        <v>237299</v>
      </c>
      <c r="K27" s="25">
        <v>13192.91</v>
      </c>
      <c r="L27" s="92"/>
    </row>
    <row r="28" spans="1:12" s="4" customFormat="1" ht="15" customHeight="1" x14ac:dyDescent="0.25">
      <c r="A28" s="52">
        <v>20</v>
      </c>
      <c r="B28" s="68">
        <v>130493154</v>
      </c>
      <c r="C28" s="37">
        <v>45672</v>
      </c>
      <c r="D28" s="13">
        <v>153144</v>
      </c>
      <c r="E28" s="59">
        <v>21804</v>
      </c>
      <c r="F28" s="59" t="s">
        <v>129</v>
      </c>
      <c r="G28" s="16" t="s">
        <v>6</v>
      </c>
      <c r="H28" s="96" t="s">
        <v>425</v>
      </c>
      <c r="I28" s="17" t="s">
        <v>49</v>
      </c>
      <c r="J28" s="104">
        <v>237299</v>
      </c>
      <c r="K28" s="25">
        <v>7329.39</v>
      </c>
      <c r="L28" s="92"/>
    </row>
    <row r="29" spans="1:12" s="4" customFormat="1" ht="15" customHeight="1" x14ac:dyDescent="0.25">
      <c r="A29" s="52">
        <v>21</v>
      </c>
      <c r="B29" s="68">
        <v>130493154</v>
      </c>
      <c r="C29" s="37">
        <v>45677</v>
      </c>
      <c r="D29" s="13">
        <v>153341</v>
      </c>
      <c r="E29" s="59">
        <v>22021</v>
      </c>
      <c r="F29" s="59" t="s">
        <v>130</v>
      </c>
      <c r="G29" s="16" t="s">
        <v>6</v>
      </c>
      <c r="H29" s="96" t="s">
        <v>425</v>
      </c>
      <c r="I29" s="17" t="s">
        <v>49</v>
      </c>
      <c r="J29" s="104">
        <v>237299</v>
      </c>
      <c r="K29" s="25">
        <v>769172.62</v>
      </c>
      <c r="L29" s="92"/>
    </row>
    <row r="30" spans="1:12" s="4" customFormat="1" ht="15" customHeight="1" x14ac:dyDescent="0.25">
      <c r="A30" s="52">
        <v>22</v>
      </c>
      <c r="B30" s="68">
        <v>130493154</v>
      </c>
      <c r="C30" s="37">
        <v>45685</v>
      </c>
      <c r="D30" s="13">
        <v>153960</v>
      </c>
      <c r="E30" s="59">
        <v>22020</v>
      </c>
      <c r="F30" s="59" t="s">
        <v>131</v>
      </c>
      <c r="G30" s="16" t="s">
        <v>6</v>
      </c>
      <c r="H30" s="96" t="s">
        <v>425</v>
      </c>
      <c r="I30" s="17" t="s">
        <v>49</v>
      </c>
      <c r="J30" s="104">
        <v>237299</v>
      </c>
      <c r="K30" s="25">
        <v>5863.51</v>
      </c>
      <c r="L30" s="92"/>
    </row>
    <row r="31" spans="1:12" s="4" customFormat="1" ht="15" customHeight="1" x14ac:dyDescent="0.25">
      <c r="A31" s="52">
        <v>23</v>
      </c>
      <c r="B31" s="68">
        <v>130493154</v>
      </c>
      <c r="C31" s="37">
        <v>45695</v>
      </c>
      <c r="D31" s="13">
        <v>154905</v>
      </c>
      <c r="E31" s="59">
        <v>22023</v>
      </c>
      <c r="F31" s="59" t="s">
        <v>132</v>
      </c>
      <c r="G31" s="16" t="s">
        <v>6</v>
      </c>
      <c r="H31" s="96" t="s">
        <v>425</v>
      </c>
      <c r="I31" s="17" t="s">
        <v>49</v>
      </c>
      <c r="J31" s="104">
        <v>237299</v>
      </c>
      <c r="K31" s="25">
        <v>456416.53</v>
      </c>
      <c r="L31" s="92"/>
    </row>
    <row r="32" spans="1:12" s="4" customFormat="1" ht="15" customHeight="1" x14ac:dyDescent="0.25">
      <c r="A32" s="52">
        <v>24</v>
      </c>
      <c r="B32" s="68">
        <v>130493154</v>
      </c>
      <c r="C32" s="37">
        <v>45695</v>
      </c>
      <c r="D32" s="13">
        <v>154783</v>
      </c>
      <c r="E32" s="59">
        <v>22022</v>
      </c>
      <c r="F32" s="59" t="s">
        <v>133</v>
      </c>
      <c r="G32" s="16" t="s">
        <v>6</v>
      </c>
      <c r="H32" s="96" t="s">
        <v>425</v>
      </c>
      <c r="I32" s="17" t="s">
        <v>49</v>
      </c>
      <c r="J32" s="104">
        <v>237299</v>
      </c>
      <c r="K32" s="25">
        <v>25662.33</v>
      </c>
      <c r="L32" s="92"/>
    </row>
    <row r="33" spans="1:14" s="4" customFormat="1" ht="15" customHeight="1" x14ac:dyDescent="0.25">
      <c r="A33" s="52">
        <v>25</v>
      </c>
      <c r="B33" s="68">
        <v>130493154</v>
      </c>
      <c r="C33" s="37">
        <v>45727</v>
      </c>
      <c r="D33" s="13">
        <v>157418</v>
      </c>
      <c r="E33" s="59">
        <v>21722</v>
      </c>
      <c r="F33" s="59" t="s">
        <v>134</v>
      </c>
      <c r="G33" s="16" t="s">
        <v>6</v>
      </c>
      <c r="H33" s="96" t="s">
        <v>425</v>
      </c>
      <c r="I33" s="17" t="s">
        <v>49</v>
      </c>
      <c r="J33" s="104">
        <v>237299</v>
      </c>
      <c r="K33" s="25">
        <v>699400.16</v>
      </c>
      <c r="L33" s="92"/>
    </row>
    <row r="34" spans="1:14" s="4" customFormat="1" ht="15" customHeight="1" x14ac:dyDescent="0.25">
      <c r="A34" s="52">
        <v>26</v>
      </c>
      <c r="B34" s="68">
        <v>130493154</v>
      </c>
      <c r="C34" s="37">
        <v>45731</v>
      </c>
      <c r="D34" s="13">
        <v>158103</v>
      </c>
      <c r="E34" s="59">
        <v>21723</v>
      </c>
      <c r="F34" s="59" t="s">
        <v>135</v>
      </c>
      <c r="G34" s="16" t="s">
        <v>6</v>
      </c>
      <c r="H34" s="96" t="s">
        <v>425</v>
      </c>
      <c r="I34" s="17" t="s">
        <v>49</v>
      </c>
      <c r="J34" s="104">
        <v>237299</v>
      </c>
      <c r="K34" s="25">
        <v>652545.66</v>
      </c>
      <c r="L34" s="92"/>
    </row>
    <row r="35" spans="1:14" s="4" customFormat="1" ht="15" customHeight="1" x14ac:dyDescent="0.25">
      <c r="A35" s="52">
        <v>27</v>
      </c>
      <c r="B35" s="68">
        <v>130493154</v>
      </c>
      <c r="C35" s="37">
        <v>45734</v>
      </c>
      <c r="D35" s="13">
        <v>158239</v>
      </c>
      <c r="E35" s="59">
        <v>21725</v>
      </c>
      <c r="F35" s="59" t="s">
        <v>136</v>
      </c>
      <c r="G35" s="16" t="s">
        <v>6</v>
      </c>
      <c r="H35" s="96" t="s">
        <v>425</v>
      </c>
      <c r="I35" s="17" t="s">
        <v>49</v>
      </c>
      <c r="J35" s="104">
        <v>237299</v>
      </c>
      <c r="K35" s="25">
        <v>640322.75</v>
      </c>
      <c r="L35" s="92"/>
    </row>
    <row r="36" spans="1:14" s="4" customFormat="1" ht="15" customHeight="1" x14ac:dyDescent="0.25">
      <c r="A36" s="52">
        <v>28</v>
      </c>
      <c r="B36" s="68">
        <v>130493154</v>
      </c>
      <c r="C36" s="37">
        <v>45737</v>
      </c>
      <c r="D36" s="13">
        <v>158427</v>
      </c>
      <c r="E36" s="59">
        <v>21724</v>
      </c>
      <c r="F36" s="59" t="s">
        <v>137</v>
      </c>
      <c r="G36" s="16" t="s">
        <v>6</v>
      </c>
      <c r="H36" s="96" t="s">
        <v>425</v>
      </c>
      <c r="I36" s="17" t="s">
        <v>49</v>
      </c>
      <c r="J36" s="104">
        <v>237299</v>
      </c>
      <c r="K36" s="25">
        <v>3769.54</v>
      </c>
      <c r="L36" s="92"/>
    </row>
    <row r="37" spans="1:14" s="4" customFormat="1" ht="15" customHeight="1" x14ac:dyDescent="0.25">
      <c r="A37" s="52">
        <v>29</v>
      </c>
      <c r="B37" s="68">
        <v>130493154</v>
      </c>
      <c r="C37" s="37">
        <v>45768</v>
      </c>
      <c r="D37" s="13">
        <v>161043</v>
      </c>
      <c r="E37" s="59">
        <v>22025</v>
      </c>
      <c r="F37" s="59" t="s">
        <v>138</v>
      </c>
      <c r="G37" s="16" t="s">
        <v>6</v>
      </c>
      <c r="H37" s="96" t="s">
        <v>425</v>
      </c>
      <c r="I37" s="17" t="s">
        <v>49</v>
      </c>
      <c r="J37" s="104">
        <v>237299</v>
      </c>
      <c r="K37" s="25">
        <v>544067.31999999995</v>
      </c>
      <c r="L37" s="92"/>
    </row>
    <row r="38" spans="1:14" s="4" customFormat="1" ht="15" customHeight="1" x14ac:dyDescent="0.25">
      <c r="A38" s="52">
        <v>30</v>
      </c>
      <c r="B38" s="68">
        <v>130493154</v>
      </c>
      <c r="C38" s="37">
        <v>45789</v>
      </c>
      <c r="D38" s="13">
        <v>162433</v>
      </c>
      <c r="E38" s="59">
        <v>21826</v>
      </c>
      <c r="F38" s="59" t="s">
        <v>139</v>
      </c>
      <c r="G38" s="16" t="s">
        <v>6</v>
      </c>
      <c r="H38" s="96" t="s">
        <v>425</v>
      </c>
      <c r="I38" s="17" t="s">
        <v>49</v>
      </c>
      <c r="J38" s="104">
        <v>237299</v>
      </c>
      <c r="K38" s="25">
        <v>276792.98</v>
      </c>
      <c r="L38" s="92"/>
    </row>
    <row r="39" spans="1:14" s="4" customFormat="1" ht="15" customHeight="1" x14ac:dyDescent="0.25">
      <c r="A39" s="52">
        <v>31</v>
      </c>
      <c r="B39" s="68">
        <v>130493154</v>
      </c>
      <c r="C39" s="37">
        <v>45797</v>
      </c>
      <c r="D39" s="13">
        <v>163080</v>
      </c>
      <c r="E39" s="59">
        <v>22083</v>
      </c>
      <c r="F39" s="59" t="s">
        <v>140</v>
      </c>
      <c r="G39" s="16" t="s">
        <v>6</v>
      </c>
      <c r="H39" s="96" t="s">
        <v>425</v>
      </c>
      <c r="I39" s="17" t="s">
        <v>49</v>
      </c>
      <c r="J39" s="104">
        <v>237299</v>
      </c>
      <c r="K39" s="25">
        <v>618423.37</v>
      </c>
      <c r="L39" s="92"/>
    </row>
    <row r="40" spans="1:14" s="4" customFormat="1" ht="15" customHeight="1" x14ac:dyDescent="0.25">
      <c r="A40" s="52">
        <v>32</v>
      </c>
      <c r="B40" s="68">
        <v>130493154</v>
      </c>
      <c r="C40" s="37">
        <v>45818</v>
      </c>
      <c r="D40" s="13">
        <v>164615</v>
      </c>
      <c r="E40" s="59">
        <v>22089</v>
      </c>
      <c r="F40" s="59" t="s">
        <v>141</v>
      </c>
      <c r="G40" s="16" t="s">
        <v>6</v>
      </c>
      <c r="H40" s="96" t="s">
        <v>425</v>
      </c>
      <c r="I40" s="17" t="s">
        <v>49</v>
      </c>
      <c r="J40" s="104">
        <v>237299</v>
      </c>
      <c r="K40" s="25">
        <v>668842.88</v>
      </c>
      <c r="L40" s="92"/>
    </row>
    <row r="41" spans="1:14" s="4" customFormat="1" ht="15" customHeight="1" x14ac:dyDescent="0.25">
      <c r="A41" s="52">
        <v>33</v>
      </c>
      <c r="B41" s="68">
        <v>130493154</v>
      </c>
      <c r="C41" s="37">
        <v>45824</v>
      </c>
      <c r="D41" s="13">
        <v>165184</v>
      </c>
      <c r="E41" s="59">
        <v>22090</v>
      </c>
      <c r="F41" s="59" t="s">
        <v>142</v>
      </c>
      <c r="G41" s="16" t="s">
        <v>6</v>
      </c>
      <c r="H41" s="96" t="s">
        <v>425</v>
      </c>
      <c r="I41" s="17" t="s">
        <v>49</v>
      </c>
      <c r="J41" s="104">
        <v>237299</v>
      </c>
      <c r="K41" s="25">
        <v>10957.86</v>
      </c>
      <c r="L41" s="92"/>
    </row>
    <row r="42" spans="1:14" s="4" customFormat="1" ht="15" customHeight="1" x14ac:dyDescent="0.25">
      <c r="A42" s="52">
        <v>34</v>
      </c>
      <c r="B42" s="68">
        <v>130493154</v>
      </c>
      <c r="C42" s="37">
        <v>45824</v>
      </c>
      <c r="D42" s="13">
        <v>165144</v>
      </c>
      <c r="E42" s="59">
        <v>21935</v>
      </c>
      <c r="F42" s="59" t="s">
        <v>143</v>
      </c>
      <c r="G42" s="16" t="s">
        <v>6</v>
      </c>
      <c r="H42" s="96" t="s">
        <v>425</v>
      </c>
      <c r="I42" s="17" t="s">
        <v>49</v>
      </c>
      <c r="J42" s="104">
        <v>237299</v>
      </c>
      <c r="K42" s="25">
        <v>7636.29</v>
      </c>
      <c r="L42" s="92"/>
    </row>
    <row r="43" spans="1:14" s="4" customFormat="1" ht="15" customHeight="1" x14ac:dyDescent="0.25">
      <c r="A43" s="52">
        <v>35</v>
      </c>
      <c r="B43" s="68">
        <v>130493154</v>
      </c>
      <c r="C43" s="37">
        <v>45834</v>
      </c>
      <c r="D43" s="13">
        <v>165690</v>
      </c>
      <c r="E43" s="59">
        <v>21936</v>
      </c>
      <c r="F43" s="59" t="s">
        <v>144</v>
      </c>
      <c r="G43" s="16" t="s">
        <v>6</v>
      </c>
      <c r="H43" s="96" t="s">
        <v>425</v>
      </c>
      <c r="I43" s="17" t="s">
        <v>49</v>
      </c>
      <c r="J43" s="104">
        <v>237299</v>
      </c>
      <c r="K43" s="25">
        <v>746254.66</v>
      </c>
      <c r="L43" s="92"/>
    </row>
    <row r="44" spans="1:14" s="4" customFormat="1" ht="15" customHeight="1" x14ac:dyDescent="0.25">
      <c r="A44" s="52">
        <v>36</v>
      </c>
      <c r="B44" s="68">
        <v>130493154</v>
      </c>
      <c r="C44" s="75">
        <v>45855</v>
      </c>
      <c r="D44" s="101">
        <v>167086</v>
      </c>
      <c r="E44" s="59">
        <v>22374</v>
      </c>
      <c r="F44" s="80" t="s">
        <v>500</v>
      </c>
      <c r="G44" s="16" t="s">
        <v>6</v>
      </c>
      <c r="H44" s="96" t="s">
        <v>425</v>
      </c>
      <c r="I44" s="17" t="s">
        <v>49</v>
      </c>
      <c r="J44" s="104">
        <v>237299</v>
      </c>
      <c r="K44" s="25">
        <v>667824.30000000005</v>
      </c>
      <c r="L44" s="92"/>
    </row>
    <row r="45" spans="1:14" s="4" customFormat="1" ht="15" customHeight="1" x14ac:dyDescent="0.25">
      <c r="A45" s="52">
        <v>37</v>
      </c>
      <c r="B45" s="68">
        <v>130493154</v>
      </c>
      <c r="C45" s="37">
        <v>45860</v>
      </c>
      <c r="D45" s="13">
        <v>167550</v>
      </c>
      <c r="E45" s="59">
        <v>22252</v>
      </c>
      <c r="F45" s="59" t="s">
        <v>312</v>
      </c>
      <c r="G45" s="16" t="s">
        <v>6</v>
      </c>
      <c r="H45" s="96" t="s">
        <v>425</v>
      </c>
      <c r="I45" s="17" t="s">
        <v>49</v>
      </c>
      <c r="J45" s="104">
        <v>237299</v>
      </c>
      <c r="K45" s="25">
        <v>23684.73</v>
      </c>
      <c r="L45" s="92"/>
    </row>
    <row r="46" spans="1:14" s="4" customFormat="1" ht="15" customHeight="1" x14ac:dyDescent="0.25">
      <c r="A46" s="52">
        <v>38</v>
      </c>
      <c r="B46" s="68">
        <v>130493154</v>
      </c>
      <c r="C46" s="37">
        <v>45883</v>
      </c>
      <c r="D46" s="13">
        <v>169224</v>
      </c>
      <c r="E46" s="59">
        <v>22024</v>
      </c>
      <c r="F46" s="59" t="s">
        <v>145</v>
      </c>
      <c r="G46" s="16" t="s">
        <v>6</v>
      </c>
      <c r="H46" s="96" t="s">
        <v>425</v>
      </c>
      <c r="I46" s="17" t="s">
        <v>49</v>
      </c>
      <c r="J46" s="104">
        <v>237299</v>
      </c>
      <c r="K46" s="25">
        <v>688705.11</v>
      </c>
      <c r="L46" s="92"/>
    </row>
    <row r="47" spans="1:14" s="4" customFormat="1" ht="15" customHeight="1" x14ac:dyDescent="0.25">
      <c r="A47" s="52">
        <v>39</v>
      </c>
      <c r="B47" s="68">
        <v>130493154</v>
      </c>
      <c r="C47" s="37">
        <v>45937</v>
      </c>
      <c r="D47" s="13">
        <v>172783</v>
      </c>
      <c r="E47" s="59">
        <v>22159</v>
      </c>
      <c r="F47" s="59" t="s">
        <v>146</v>
      </c>
      <c r="G47" s="16" t="s">
        <v>6</v>
      </c>
      <c r="H47" s="96" t="s">
        <v>425</v>
      </c>
      <c r="I47" s="17" t="s">
        <v>49</v>
      </c>
      <c r="J47" s="104">
        <v>237299</v>
      </c>
      <c r="K47" s="25">
        <v>15891.49</v>
      </c>
      <c r="L47" s="92"/>
    </row>
    <row r="48" spans="1:14" s="4" customFormat="1" ht="15" customHeight="1" x14ac:dyDescent="0.25">
      <c r="A48" s="52">
        <v>40</v>
      </c>
      <c r="B48" s="68">
        <v>130493154</v>
      </c>
      <c r="C48" s="37">
        <v>45942</v>
      </c>
      <c r="D48" s="13">
        <v>173158</v>
      </c>
      <c r="E48" s="59">
        <v>22158</v>
      </c>
      <c r="F48" s="59" t="s">
        <v>147</v>
      </c>
      <c r="G48" s="16" t="s">
        <v>6</v>
      </c>
      <c r="H48" s="96" t="s">
        <v>425</v>
      </c>
      <c r="I48" s="17" t="s">
        <v>49</v>
      </c>
      <c r="J48" s="104">
        <v>237299</v>
      </c>
      <c r="K48" s="25">
        <v>855242.29</v>
      </c>
      <c r="L48" s="92"/>
      <c r="N48" s="43"/>
    </row>
    <row r="49" spans="1:14" s="4" customFormat="1" ht="15" customHeight="1" x14ac:dyDescent="0.25">
      <c r="A49" s="52">
        <v>41</v>
      </c>
      <c r="B49" s="68">
        <v>130493154</v>
      </c>
      <c r="C49" s="37">
        <v>45961</v>
      </c>
      <c r="D49" s="13">
        <v>174542</v>
      </c>
      <c r="E49" s="59">
        <v>22241</v>
      </c>
      <c r="F49" s="59" t="s">
        <v>304</v>
      </c>
      <c r="G49" s="16" t="s">
        <v>6</v>
      </c>
      <c r="H49" s="96" t="s">
        <v>425</v>
      </c>
      <c r="I49" s="17" t="s">
        <v>49</v>
      </c>
      <c r="J49" s="104">
        <v>237299</v>
      </c>
      <c r="K49" s="25">
        <v>545085.9</v>
      </c>
      <c r="L49" s="92"/>
      <c r="N49" s="43"/>
    </row>
    <row r="50" spans="1:14" s="4" customFormat="1" ht="15" customHeight="1" x14ac:dyDescent="0.25">
      <c r="A50" s="52">
        <v>42</v>
      </c>
      <c r="B50" s="68">
        <v>130493154</v>
      </c>
      <c r="C50" s="37">
        <v>45966</v>
      </c>
      <c r="D50" s="13">
        <v>174683</v>
      </c>
      <c r="E50" s="59">
        <v>22242</v>
      </c>
      <c r="F50" s="59" t="s">
        <v>305</v>
      </c>
      <c r="G50" s="16" t="s">
        <v>6</v>
      </c>
      <c r="H50" s="96" t="s">
        <v>425</v>
      </c>
      <c r="I50" s="17" t="s">
        <v>49</v>
      </c>
      <c r="J50" s="104">
        <v>237299</v>
      </c>
      <c r="K50" s="25">
        <v>11696.81</v>
      </c>
      <c r="L50" s="92"/>
      <c r="N50" s="43"/>
    </row>
    <row r="51" spans="1:14" ht="15" customHeight="1" x14ac:dyDescent="0.25">
      <c r="A51" s="52">
        <v>43</v>
      </c>
      <c r="B51" s="68">
        <v>130493154</v>
      </c>
      <c r="C51" s="37">
        <v>45945</v>
      </c>
      <c r="D51" s="13">
        <v>173534</v>
      </c>
      <c r="E51" s="59">
        <v>22179</v>
      </c>
      <c r="F51" s="59" t="s">
        <v>148</v>
      </c>
      <c r="G51" s="16" t="s">
        <v>6</v>
      </c>
      <c r="H51" s="96" t="s">
        <v>425</v>
      </c>
      <c r="I51" s="17" t="s">
        <v>49</v>
      </c>
      <c r="J51" s="104">
        <v>237299</v>
      </c>
      <c r="K51" s="25">
        <v>14871.34</v>
      </c>
      <c r="L51" s="93"/>
      <c r="N51" s="79"/>
    </row>
    <row r="52" spans="1:14" ht="15" customHeight="1" x14ac:dyDescent="0.25">
      <c r="A52" s="52">
        <v>44</v>
      </c>
      <c r="B52" s="68">
        <v>130493154</v>
      </c>
      <c r="C52" s="75">
        <v>46001</v>
      </c>
      <c r="D52" s="81">
        <v>177161</v>
      </c>
      <c r="E52" s="80">
        <v>22329</v>
      </c>
      <c r="F52" s="80" t="s">
        <v>391</v>
      </c>
      <c r="G52" s="16" t="s">
        <v>6</v>
      </c>
      <c r="H52" s="96" t="s">
        <v>425</v>
      </c>
      <c r="I52" s="17" t="s">
        <v>49</v>
      </c>
      <c r="J52" s="104">
        <v>237299</v>
      </c>
      <c r="K52" s="25">
        <v>920456.06</v>
      </c>
      <c r="N52" s="79"/>
    </row>
    <row r="53" spans="1:14" ht="15" customHeight="1" x14ac:dyDescent="0.25">
      <c r="A53" s="52">
        <v>45</v>
      </c>
      <c r="B53" s="68">
        <v>130493154</v>
      </c>
      <c r="C53" s="75">
        <v>46003</v>
      </c>
      <c r="D53" s="81">
        <v>177384</v>
      </c>
      <c r="E53" s="80">
        <v>22331</v>
      </c>
      <c r="F53" s="80" t="s">
        <v>392</v>
      </c>
      <c r="G53" s="16" t="s">
        <v>6</v>
      </c>
      <c r="H53" s="96" t="s">
        <v>425</v>
      </c>
      <c r="I53" s="17" t="s">
        <v>49</v>
      </c>
      <c r="J53" s="104">
        <v>237299</v>
      </c>
      <c r="K53" s="25">
        <v>7767.04</v>
      </c>
      <c r="N53" s="79"/>
    </row>
    <row r="54" spans="1:14" ht="15" customHeight="1" x14ac:dyDescent="0.25">
      <c r="A54" s="52">
        <v>46</v>
      </c>
      <c r="B54" s="68">
        <v>130493154</v>
      </c>
      <c r="C54" s="75">
        <v>46017</v>
      </c>
      <c r="D54" s="81">
        <v>178101</v>
      </c>
      <c r="E54" s="80">
        <v>22330</v>
      </c>
      <c r="F54" s="80" t="s">
        <v>393</v>
      </c>
      <c r="G54" s="16" t="s">
        <v>6</v>
      </c>
      <c r="H54" s="96" t="s">
        <v>425</v>
      </c>
      <c r="I54" s="17" t="s">
        <v>49</v>
      </c>
      <c r="J54" s="104">
        <v>237299</v>
      </c>
      <c r="K54" s="25">
        <v>2653.94</v>
      </c>
      <c r="N54" s="79"/>
    </row>
    <row r="55" spans="1:14" ht="15" customHeight="1" x14ac:dyDescent="0.25">
      <c r="A55" s="52">
        <v>47</v>
      </c>
      <c r="B55" s="68">
        <v>130493154</v>
      </c>
      <c r="C55" s="75">
        <v>46030</v>
      </c>
      <c r="D55" s="81">
        <v>178917</v>
      </c>
      <c r="E55" s="80">
        <v>22354</v>
      </c>
      <c r="F55" s="80" t="s">
        <v>451</v>
      </c>
      <c r="G55" s="16" t="s">
        <v>6</v>
      </c>
      <c r="H55" s="96" t="s">
        <v>425</v>
      </c>
      <c r="I55" s="17" t="s">
        <v>49</v>
      </c>
      <c r="J55" s="104">
        <v>237299</v>
      </c>
      <c r="K55" s="25">
        <v>9061.1299999999992</v>
      </c>
      <c r="N55" s="79"/>
    </row>
    <row r="56" spans="1:14" ht="15" customHeight="1" x14ac:dyDescent="0.25">
      <c r="A56" s="52">
        <v>48</v>
      </c>
      <c r="B56" s="68">
        <v>130493154</v>
      </c>
      <c r="C56" s="75">
        <v>46037</v>
      </c>
      <c r="D56" s="81">
        <v>179502</v>
      </c>
      <c r="E56" s="80">
        <v>22371</v>
      </c>
      <c r="F56" s="80" t="s">
        <v>501</v>
      </c>
      <c r="G56" s="16" t="s">
        <v>6</v>
      </c>
      <c r="H56" s="96" t="s">
        <v>425</v>
      </c>
      <c r="I56" s="17" t="s">
        <v>49</v>
      </c>
      <c r="J56" s="104">
        <v>237299</v>
      </c>
      <c r="K56" s="76">
        <v>815517.82</v>
      </c>
      <c r="N56" s="79"/>
    </row>
    <row r="57" spans="1:14" ht="15" customHeight="1" x14ac:dyDescent="0.25">
      <c r="A57" s="52">
        <v>49</v>
      </c>
      <c r="B57" s="68">
        <v>130493154</v>
      </c>
      <c r="C57" s="75">
        <v>46037</v>
      </c>
      <c r="D57" s="81">
        <v>179503</v>
      </c>
      <c r="E57" s="80">
        <v>22372</v>
      </c>
      <c r="F57" s="80" t="s">
        <v>502</v>
      </c>
      <c r="G57" s="16" t="s">
        <v>6</v>
      </c>
      <c r="H57" s="96" t="s">
        <v>425</v>
      </c>
      <c r="I57" s="17" t="s">
        <v>49</v>
      </c>
      <c r="J57" s="104">
        <v>237299</v>
      </c>
      <c r="K57" s="76">
        <v>718651.25</v>
      </c>
      <c r="N57" s="79"/>
    </row>
    <row r="58" spans="1:14" s="4" customFormat="1" ht="15" customHeight="1" x14ac:dyDescent="0.25">
      <c r="A58" s="52">
        <v>50</v>
      </c>
      <c r="B58" s="68">
        <v>130493154</v>
      </c>
      <c r="C58" s="75">
        <v>46041</v>
      </c>
      <c r="D58" s="81">
        <v>179760</v>
      </c>
      <c r="E58" s="80">
        <v>22375</v>
      </c>
      <c r="F58" s="80" t="s">
        <v>503</v>
      </c>
      <c r="G58" s="16" t="s">
        <v>6</v>
      </c>
      <c r="H58" s="96" t="s">
        <v>425</v>
      </c>
      <c r="I58" s="17" t="s">
        <v>49</v>
      </c>
      <c r="J58" s="104">
        <v>237299</v>
      </c>
      <c r="K58" s="76">
        <v>753893.98</v>
      </c>
      <c r="L58" s="10">
        <f>SUM(K12:K58)</f>
        <v>16890883.25</v>
      </c>
      <c r="N58" s="43"/>
    </row>
    <row r="59" spans="1:14" s="4" customFormat="1" ht="15" customHeight="1" x14ac:dyDescent="0.25">
      <c r="A59" s="52">
        <v>51</v>
      </c>
      <c r="B59" s="68">
        <v>101799862</v>
      </c>
      <c r="C59" s="37">
        <v>45940</v>
      </c>
      <c r="D59" s="13">
        <v>620026</v>
      </c>
      <c r="E59" s="57">
        <v>22167</v>
      </c>
      <c r="F59" s="57" t="s">
        <v>149</v>
      </c>
      <c r="G59" s="16" t="s">
        <v>79</v>
      </c>
      <c r="H59" s="94" t="s">
        <v>425</v>
      </c>
      <c r="I59" s="17" t="s">
        <v>97</v>
      </c>
      <c r="J59" s="105">
        <v>263101</v>
      </c>
      <c r="K59" s="25">
        <v>637200</v>
      </c>
      <c r="L59" s="10"/>
      <c r="N59" s="43"/>
    </row>
    <row r="60" spans="1:14" s="4" customFormat="1" ht="42.75" customHeight="1" x14ac:dyDescent="0.25">
      <c r="A60" s="52">
        <v>52</v>
      </c>
      <c r="B60" s="68">
        <v>101799862</v>
      </c>
      <c r="C60" s="75">
        <v>46013</v>
      </c>
      <c r="D60" s="13">
        <v>621175</v>
      </c>
      <c r="E60" s="68">
        <v>22324</v>
      </c>
      <c r="F60" s="68" t="s">
        <v>386</v>
      </c>
      <c r="G60" s="66" t="s">
        <v>79</v>
      </c>
      <c r="H60" s="94" t="s">
        <v>425</v>
      </c>
      <c r="I60" s="95" t="s">
        <v>350</v>
      </c>
      <c r="J60" s="106" t="s">
        <v>402</v>
      </c>
      <c r="K60" s="25">
        <v>69964.44</v>
      </c>
      <c r="L60" s="10">
        <f>K59+K60</f>
        <v>707164.44</v>
      </c>
    </row>
    <row r="61" spans="1:14" s="4" customFormat="1" ht="15" customHeight="1" x14ac:dyDescent="0.25">
      <c r="A61" s="52">
        <v>53</v>
      </c>
      <c r="B61" s="86">
        <v>103033652</v>
      </c>
      <c r="C61" s="39">
        <v>43063</v>
      </c>
      <c r="D61" s="26">
        <v>5563</v>
      </c>
      <c r="E61" s="26">
        <v>4902</v>
      </c>
      <c r="F61" s="26" t="s">
        <v>150</v>
      </c>
      <c r="G61" s="26" t="s">
        <v>5</v>
      </c>
      <c r="H61" s="94" t="s">
        <v>425</v>
      </c>
      <c r="I61" s="26" t="s">
        <v>45</v>
      </c>
      <c r="J61" s="105">
        <v>231101</v>
      </c>
      <c r="K61" s="24">
        <v>51170</v>
      </c>
    </row>
    <row r="62" spans="1:14" s="4" customFormat="1" ht="15" customHeight="1" x14ac:dyDescent="0.25">
      <c r="A62" s="52">
        <v>54</v>
      </c>
      <c r="B62" s="86">
        <v>103033652</v>
      </c>
      <c r="C62" s="39">
        <v>43091</v>
      </c>
      <c r="D62" s="26">
        <v>5600</v>
      </c>
      <c r="E62" s="26">
        <v>5014</v>
      </c>
      <c r="F62" s="26" t="s">
        <v>151</v>
      </c>
      <c r="G62" s="26" t="s">
        <v>5</v>
      </c>
      <c r="H62" s="94" t="s">
        <v>425</v>
      </c>
      <c r="I62" s="26" t="s">
        <v>45</v>
      </c>
      <c r="J62" s="105">
        <v>231101</v>
      </c>
      <c r="K62" s="24">
        <v>2450</v>
      </c>
    </row>
    <row r="63" spans="1:14" s="4" customFormat="1" ht="15" customHeight="1" x14ac:dyDescent="0.25">
      <c r="A63" s="52">
        <v>55</v>
      </c>
      <c r="B63" s="86">
        <v>103033652</v>
      </c>
      <c r="C63" s="39">
        <v>43097</v>
      </c>
      <c r="D63" s="26">
        <v>5609</v>
      </c>
      <c r="E63" s="26">
        <v>5028</v>
      </c>
      <c r="F63" s="26" t="s">
        <v>152</v>
      </c>
      <c r="G63" s="26" t="s">
        <v>5</v>
      </c>
      <c r="H63" s="94" t="s">
        <v>425</v>
      </c>
      <c r="I63" s="26" t="s">
        <v>45</v>
      </c>
      <c r="J63" s="105">
        <v>231101</v>
      </c>
      <c r="K63" s="24">
        <v>50390</v>
      </c>
    </row>
    <row r="64" spans="1:14" s="4" customFormat="1" ht="15" customHeight="1" x14ac:dyDescent="0.25">
      <c r="A64" s="52">
        <v>56</v>
      </c>
      <c r="B64" s="86">
        <v>103033652</v>
      </c>
      <c r="C64" s="39">
        <v>43099</v>
      </c>
      <c r="D64" s="26">
        <v>5612</v>
      </c>
      <c r="E64" s="26">
        <v>5097</v>
      </c>
      <c r="F64" s="26" t="s">
        <v>153</v>
      </c>
      <c r="G64" s="26" t="s">
        <v>5</v>
      </c>
      <c r="H64" s="94" t="s">
        <v>425</v>
      </c>
      <c r="I64" s="26" t="s">
        <v>45</v>
      </c>
      <c r="J64" s="105">
        <v>231101</v>
      </c>
      <c r="K64" s="24">
        <v>2000</v>
      </c>
    </row>
    <row r="65" spans="1:12" s="4" customFormat="1" ht="15" customHeight="1" x14ac:dyDescent="0.25">
      <c r="A65" s="52">
        <v>57</v>
      </c>
      <c r="B65" s="86">
        <v>103033652</v>
      </c>
      <c r="C65" s="39">
        <v>43111</v>
      </c>
      <c r="D65" s="26">
        <v>5633</v>
      </c>
      <c r="E65" s="26">
        <v>5128</v>
      </c>
      <c r="F65" s="26" t="s">
        <v>154</v>
      </c>
      <c r="G65" s="26" t="s">
        <v>5</v>
      </c>
      <c r="H65" s="94" t="s">
        <v>425</v>
      </c>
      <c r="I65" s="26" t="s">
        <v>45</v>
      </c>
      <c r="J65" s="105">
        <v>231101</v>
      </c>
      <c r="K65" s="24">
        <v>2274</v>
      </c>
    </row>
    <row r="66" spans="1:12" s="4" customFormat="1" ht="15" customHeight="1" x14ac:dyDescent="0.25">
      <c r="A66" s="52">
        <v>58</v>
      </c>
      <c r="B66" s="86">
        <v>103033652</v>
      </c>
      <c r="C66" s="39">
        <v>43116</v>
      </c>
      <c r="D66" s="26">
        <v>5641</v>
      </c>
      <c r="E66" s="26">
        <v>5127</v>
      </c>
      <c r="F66" s="26" t="s">
        <v>155</v>
      </c>
      <c r="G66" s="26" t="s">
        <v>5</v>
      </c>
      <c r="H66" s="94" t="s">
        <v>425</v>
      </c>
      <c r="I66" s="26" t="s">
        <v>45</v>
      </c>
      <c r="J66" s="105">
        <v>231101</v>
      </c>
      <c r="K66" s="24">
        <v>840</v>
      </c>
    </row>
    <row r="67" spans="1:12" s="4" customFormat="1" ht="15" customHeight="1" x14ac:dyDescent="0.25">
      <c r="A67" s="52">
        <v>59</v>
      </c>
      <c r="B67" s="86">
        <v>103033652</v>
      </c>
      <c r="C67" s="39">
        <v>43126</v>
      </c>
      <c r="D67" s="26">
        <v>5660</v>
      </c>
      <c r="E67" s="26">
        <v>5165</v>
      </c>
      <c r="F67" s="26" t="s">
        <v>156</v>
      </c>
      <c r="G67" s="26" t="s">
        <v>5</v>
      </c>
      <c r="H67" s="94" t="s">
        <v>425</v>
      </c>
      <c r="I67" s="26" t="s">
        <v>45</v>
      </c>
      <c r="J67" s="105">
        <v>231101</v>
      </c>
      <c r="K67" s="24">
        <v>44000</v>
      </c>
    </row>
    <row r="68" spans="1:12" s="4" customFormat="1" ht="15" customHeight="1" x14ac:dyDescent="0.25">
      <c r="A68" s="52">
        <v>60</v>
      </c>
      <c r="B68" s="86">
        <v>103033652</v>
      </c>
      <c r="C68" s="39">
        <v>43157</v>
      </c>
      <c r="D68" s="26">
        <v>5709</v>
      </c>
      <c r="E68" s="26">
        <v>5305</v>
      </c>
      <c r="F68" s="26" t="s">
        <v>157</v>
      </c>
      <c r="G68" s="26" t="s">
        <v>5</v>
      </c>
      <c r="H68" s="94" t="s">
        <v>425</v>
      </c>
      <c r="I68" s="26" t="s">
        <v>45</v>
      </c>
      <c r="J68" s="105">
        <v>231101</v>
      </c>
      <c r="K68" s="24">
        <v>53475</v>
      </c>
    </row>
    <row r="69" spans="1:12" s="4" customFormat="1" ht="15" customHeight="1" x14ac:dyDescent="0.25">
      <c r="A69" s="52">
        <v>61</v>
      </c>
      <c r="B69" s="86">
        <v>103033652</v>
      </c>
      <c r="C69" s="39">
        <v>43192</v>
      </c>
      <c r="D69" s="26">
        <v>5800</v>
      </c>
      <c r="E69" s="26">
        <v>5465</v>
      </c>
      <c r="F69" s="26" t="s">
        <v>158</v>
      </c>
      <c r="G69" s="26" t="s">
        <v>5</v>
      </c>
      <c r="H69" s="94" t="s">
        <v>425</v>
      </c>
      <c r="I69" s="26" t="s">
        <v>45</v>
      </c>
      <c r="J69" s="105">
        <v>231101</v>
      </c>
      <c r="K69" s="24">
        <v>48990</v>
      </c>
    </row>
    <row r="70" spans="1:12" s="4" customFormat="1" ht="15" customHeight="1" x14ac:dyDescent="0.25">
      <c r="A70" s="52">
        <v>62</v>
      </c>
      <c r="B70" s="86">
        <v>103033652</v>
      </c>
      <c r="C70" s="39">
        <v>43207</v>
      </c>
      <c r="D70" s="26">
        <v>5932</v>
      </c>
      <c r="E70" s="26">
        <v>5532</v>
      </c>
      <c r="F70" s="26" t="s">
        <v>159</v>
      </c>
      <c r="G70" s="26" t="s">
        <v>5</v>
      </c>
      <c r="H70" s="94" t="s">
        <v>425</v>
      </c>
      <c r="I70" s="26" t="s">
        <v>45</v>
      </c>
      <c r="J70" s="105">
        <v>231101</v>
      </c>
      <c r="K70" s="24">
        <v>6400</v>
      </c>
    </row>
    <row r="71" spans="1:12" s="4" customFormat="1" ht="15" customHeight="1" x14ac:dyDescent="0.25">
      <c r="A71" s="52">
        <v>63</v>
      </c>
      <c r="B71" s="86">
        <v>103033652</v>
      </c>
      <c r="C71" s="39">
        <v>43218</v>
      </c>
      <c r="D71" s="26">
        <v>6005</v>
      </c>
      <c r="E71" s="26">
        <v>5592</v>
      </c>
      <c r="F71" s="26" t="s">
        <v>160</v>
      </c>
      <c r="G71" s="26" t="s">
        <v>5</v>
      </c>
      <c r="H71" s="94" t="s">
        <v>425</v>
      </c>
      <c r="I71" s="26" t="s">
        <v>45</v>
      </c>
      <c r="J71" s="105">
        <v>231101</v>
      </c>
      <c r="K71" s="24">
        <v>53785</v>
      </c>
      <c r="L71" s="10">
        <f>SUM(K61:K71)</f>
        <v>315774</v>
      </c>
    </row>
    <row r="72" spans="1:12" s="4" customFormat="1" ht="15.75" x14ac:dyDescent="0.25">
      <c r="A72" s="52">
        <v>64</v>
      </c>
      <c r="B72" s="78">
        <v>102319197</v>
      </c>
      <c r="C72" s="37">
        <v>45994</v>
      </c>
      <c r="D72" s="27">
        <v>1028595</v>
      </c>
      <c r="E72" s="27">
        <v>22285</v>
      </c>
      <c r="F72" s="28" t="s">
        <v>242</v>
      </c>
      <c r="G72" s="20" t="s">
        <v>110</v>
      </c>
      <c r="H72" s="94" t="s">
        <v>425</v>
      </c>
      <c r="I72" s="28" t="s">
        <v>50</v>
      </c>
      <c r="J72" s="105">
        <v>237203</v>
      </c>
      <c r="K72" s="15">
        <v>16438.28</v>
      </c>
    </row>
    <row r="73" spans="1:12" s="4" customFormat="1" ht="15" customHeight="1" x14ac:dyDescent="0.25">
      <c r="A73" s="52">
        <v>65</v>
      </c>
      <c r="B73" s="78">
        <v>102319197</v>
      </c>
      <c r="C73" s="37">
        <v>46002</v>
      </c>
      <c r="D73" s="27">
        <v>1028618</v>
      </c>
      <c r="E73" s="27">
        <v>22287</v>
      </c>
      <c r="F73" s="28" t="s">
        <v>170</v>
      </c>
      <c r="G73" s="20" t="s">
        <v>110</v>
      </c>
      <c r="H73" s="94" t="s">
        <v>425</v>
      </c>
      <c r="I73" s="28" t="s">
        <v>50</v>
      </c>
      <c r="J73" s="105">
        <v>237203</v>
      </c>
      <c r="K73" s="15">
        <v>163529.16</v>
      </c>
      <c r="L73" s="10">
        <f>SUM(K72:K73)</f>
        <v>179967.44</v>
      </c>
    </row>
    <row r="74" spans="1:12" s="4" customFormat="1" ht="15" customHeight="1" x14ac:dyDescent="0.25">
      <c r="A74" s="52">
        <v>66</v>
      </c>
      <c r="B74" s="68">
        <v>130797323</v>
      </c>
      <c r="C74" s="37">
        <v>45887</v>
      </c>
      <c r="D74" s="27">
        <v>9154</v>
      </c>
      <c r="E74" s="57">
        <v>22051</v>
      </c>
      <c r="F74" s="57" t="s">
        <v>162</v>
      </c>
      <c r="G74" s="27" t="s">
        <v>91</v>
      </c>
      <c r="H74" s="94" t="s">
        <v>425</v>
      </c>
      <c r="I74" s="17" t="s">
        <v>53</v>
      </c>
      <c r="J74" s="105">
        <v>239301</v>
      </c>
      <c r="K74" s="15">
        <v>269040</v>
      </c>
      <c r="L74" s="10"/>
    </row>
    <row r="75" spans="1:12" s="4" customFormat="1" ht="15" customHeight="1" x14ac:dyDescent="0.25">
      <c r="A75" s="52">
        <v>67</v>
      </c>
      <c r="B75" s="68">
        <v>130797323</v>
      </c>
      <c r="C75" s="37">
        <v>45922</v>
      </c>
      <c r="D75" s="27">
        <v>9267</v>
      </c>
      <c r="E75" s="57">
        <v>22110</v>
      </c>
      <c r="F75" s="57" t="s">
        <v>163</v>
      </c>
      <c r="G75" s="27" t="s">
        <v>91</v>
      </c>
      <c r="H75" s="94" t="s">
        <v>425</v>
      </c>
      <c r="I75" s="17" t="s">
        <v>46</v>
      </c>
      <c r="J75" s="105">
        <v>234101</v>
      </c>
      <c r="K75" s="15">
        <v>270000</v>
      </c>
      <c r="L75" s="10"/>
    </row>
    <row r="76" spans="1:12" s="4" customFormat="1" ht="15" customHeight="1" x14ac:dyDescent="0.25">
      <c r="A76" s="52">
        <v>68</v>
      </c>
      <c r="B76" s="68">
        <v>130797323</v>
      </c>
      <c r="C76" s="37">
        <v>45918</v>
      </c>
      <c r="D76" s="27">
        <v>9254</v>
      </c>
      <c r="E76" s="57">
        <v>22111</v>
      </c>
      <c r="F76" s="57" t="s">
        <v>164</v>
      </c>
      <c r="G76" s="27" t="s">
        <v>91</v>
      </c>
      <c r="H76" s="94" t="s">
        <v>425</v>
      </c>
      <c r="I76" s="17" t="s">
        <v>46</v>
      </c>
      <c r="J76" s="105">
        <v>234101</v>
      </c>
      <c r="K76" s="15">
        <v>157500</v>
      </c>
      <c r="L76" s="10"/>
    </row>
    <row r="77" spans="1:12" s="4" customFormat="1" ht="15" customHeight="1" x14ac:dyDescent="0.25">
      <c r="A77" s="52">
        <v>69</v>
      </c>
      <c r="B77" s="68">
        <v>130797323</v>
      </c>
      <c r="C77" s="37">
        <v>45967</v>
      </c>
      <c r="D77" s="27">
        <v>9409</v>
      </c>
      <c r="E77" s="57">
        <v>22216</v>
      </c>
      <c r="F77" s="57" t="s">
        <v>267</v>
      </c>
      <c r="G77" s="27" t="s">
        <v>91</v>
      </c>
      <c r="H77" s="94" t="s">
        <v>425</v>
      </c>
      <c r="I77" s="17" t="s">
        <v>46</v>
      </c>
      <c r="J77" s="105">
        <v>234101</v>
      </c>
      <c r="K77" s="15">
        <v>180000</v>
      </c>
      <c r="L77" s="10"/>
    </row>
    <row r="78" spans="1:12" s="4" customFormat="1" ht="15" customHeight="1" x14ac:dyDescent="0.25">
      <c r="A78" s="52">
        <v>70</v>
      </c>
      <c r="B78" s="68">
        <v>130797323</v>
      </c>
      <c r="C78" s="37">
        <v>45967</v>
      </c>
      <c r="D78" s="27">
        <v>9405</v>
      </c>
      <c r="E78" s="57">
        <v>22217</v>
      </c>
      <c r="F78" s="57" t="s">
        <v>268</v>
      </c>
      <c r="G78" s="27" t="s">
        <v>91</v>
      </c>
      <c r="H78" s="94" t="s">
        <v>425</v>
      </c>
      <c r="I78" s="17" t="s">
        <v>46</v>
      </c>
      <c r="J78" s="105">
        <v>234101</v>
      </c>
      <c r="K78" s="15">
        <v>270000</v>
      </c>
      <c r="L78" s="10"/>
    </row>
    <row r="79" spans="1:12" s="4" customFormat="1" ht="15" customHeight="1" x14ac:dyDescent="0.25">
      <c r="A79" s="52">
        <v>71</v>
      </c>
      <c r="B79" s="68">
        <v>130797323</v>
      </c>
      <c r="C79" s="37">
        <v>45994</v>
      </c>
      <c r="D79" s="27">
        <v>2</v>
      </c>
      <c r="E79" s="57">
        <v>22264</v>
      </c>
      <c r="F79" s="57" t="s">
        <v>192</v>
      </c>
      <c r="G79" s="27" t="s">
        <v>91</v>
      </c>
      <c r="H79" s="94" t="s">
        <v>425</v>
      </c>
      <c r="I79" s="17" t="s">
        <v>46</v>
      </c>
      <c r="J79" s="105">
        <v>234101</v>
      </c>
      <c r="K79" s="15">
        <v>270000</v>
      </c>
      <c r="L79" s="10"/>
    </row>
    <row r="80" spans="1:12" s="4" customFormat="1" ht="15" customHeight="1" x14ac:dyDescent="0.25">
      <c r="A80" s="52">
        <v>72</v>
      </c>
      <c r="B80" s="68">
        <v>130797323</v>
      </c>
      <c r="C80" s="37">
        <v>45999</v>
      </c>
      <c r="D80" s="27">
        <v>3</v>
      </c>
      <c r="E80" s="57">
        <v>22297</v>
      </c>
      <c r="F80" s="57" t="s">
        <v>193</v>
      </c>
      <c r="G80" s="27" t="s">
        <v>91</v>
      </c>
      <c r="H80" s="94" t="s">
        <v>425</v>
      </c>
      <c r="I80" s="17" t="s">
        <v>46</v>
      </c>
      <c r="J80" s="105">
        <v>234101</v>
      </c>
      <c r="K80" s="15">
        <v>270000</v>
      </c>
      <c r="L80" s="10"/>
    </row>
    <row r="81" spans="1:12" s="4" customFormat="1" ht="15" customHeight="1" x14ac:dyDescent="0.25">
      <c r="A81" s="52">
        <v>73</v>
      </c>
      <c r="B81" s="68">
        <v>130797323</v>
      </c>
      <c r="C81" s="37">
        <v>46044</v>
      </c>
      <c r="D81" s="27">
        <v>6</v>
      </c>
      <c r="E81" s="57">
        <v>22383</v>
      </c>
      <c r="F81" s="57" t="s">
        <v>484</v>
      </c>
      <c r="G81" s="27" t="s">
        <v>91</v>
      </c>
      <c r="H81" s="94" t="s">
        <v>425</v>
      </c>
      <c r="I81" s="17" t="s">
        <v>46</v>
      </c>
      <c r="J81" s="105">
        <v>234101</v>
      </c>
      <c r="K81" s="15">
        <v>270750</v>
      </c>
      <c r="L81" s="10">
        <f>SUM(K74:K81)</f>
        <v>1957290</v>
      </c>
    </row>
    <row r="82" spans="1:12" s="4" customFormat="1" ht="15" customHeight="1" x14ac:dyDescent="0.25">
      <c r="A82" s="52">
        <v>74</v>
      </c>
      <c r="B82" s="68">
        <v>131924409</v>
      </c>
      <c r="C82" s="37">
        <v>46024</v>
      </c>
      <c r="D82" s="27">
        <v>3030</v>
      </c>
      <c r="E82" s="57">
        <v>22349</v>
      </c>
      <c r="F82" s="57" t="s">
        <v>438</v>
      </c>
      <c r="G82" s="27" t="s">
        <v>437</v>
      </c>
      <c r="H82" s="94" t="s">
        <v>426</v>
      </c>
      <c r="I82" s="17" t="s">
        <v>57</v>
      </c>
      <c r="J82" s="105">
        <v>227208</v>
      </c>
      <c r="K82" s="15">
        <v>849214.76</v>
      </c>
      <c r="L82" s="10">
        <f>K82</f>
        <v>849214.76</v>
      </c>
    </row>
    <row r="83" spans="1:12" s="4" customFormat="1" ht="15" customHeight="1" x14ac:dyDescent="0.25">
      <c r="A83" s="52">
        <v>75</v>
      </c>
      <c r="B83" s="68">
        <v>403000291</v>
      </c>
      <c r="C83" s="37">
        <v>46023</v>
      </c>
      <c r="D83" s="13">
        <v>1026283</v>
      </c>
      <c r="E83" s="57">
        <v>22345</v>
      </c>
      <c r="F83" s="59" t="s">
        <v>442</v>
      </c>
      <c r="G83" s="27" t="s">
        <v>7</v>
      </c>
      <c r="H83" s="94" t="s">
        <v>426</v>
      </c>
      <c r="I83" s="28" t="s">
        <v>52</v>
      </c>
      <c r="J83" s="104">
        <v>221801</v>
      </c>
      <c r="K83" s="15">
        <v>5000</v>
      </c>
      <c r="L83" s="10">
        <f>K83</f>
        <v>5000</v>
      </c>
    </row>
    <row r="84" spans="1:12" s="4" customFormat="1" ht="15" customHeight="1" x14ac:dyDescent="0.25">
      <c r="A84" s="52">
        <v>76</v>
      </c>
      <c r="B84" s="80">
        <v>131354238</v>
      </c>
      <c r="C84" s="38">
        <v>45945</v>
      </c>
      <c r="D84" s="16">
        <v>63158</v>
      </c>
      <c r="E84" s="57">
        <v>22188</v>
      </c>
      <c r="F84" s="57" t="s">
        <v>165</v>
      </c>
      <c r="G84" s="16" t="s">
        <v>8</v>
      </c>
      <c r="H84" s="94" t="s">
        <v>425</v>
      </c>
      <c r="I84" s="17" t="s">
        <v>50</v>
      </c>
      <c r="J84" s="104">
        <v>237203</v>
      </c>
      <c r="K84" s="19">
        <v>85566.52</v>
      </c>
      <c r="L84" s="10"/>
    </row>
    <row r="85" spans="1:12" s="4" customFormat="1" ht="15" customHeight="1" x14ac:dyDescent="0.25">
      <c r="A85" s="52">
        <v>77</v>
      </c>
      <c r="B85" s="80">
        <v>131354238</v>
      </c>
      <c r="C85" s="38">
        <v>45992</v>
      </c>
      <c r="D85" s="16">
        <v>64290</v>
      </c>
      <c r="E85" s="57">
        <v>22258</v>
      </c>
      <c r="F85" s="57" t="s">
        <v>230</v>
      </c>
      <c r="G85" s="16" t="s">
        <v>8</v>
      </c>
      <c r="H85" s="94" t="s">
        <v>425</v>
      </c>
      <c r="I85" s="17" t="s">
        <v>53</v>
      </c>
      <c r="J85" s="104">
        <v>239301</v>
      </c>
      <c r="K85" s="19">
        <v>37424.879999999997</v>
      </c>
      <c r="L85" s="10"/>
    </row>
    <row r="86" spans="1:12" s="4" customFormat="1" ht="15" customHeight="1" x14ac:dyDescent="0.25">
      <c r="A86" s="52">
        <v>78</v>
      </c>
      <c r="B86" s="80">
        <v>131354238</v>
      </c>
      <c r="C86" s="38">
        <v>46001</v>
      </c>
      <c r="D86" s="16">
        <v>64580</v>
      </c>
      <c r="E86" s="57">
        <v>22278</v>
      </c>
      <c r="F86" s="57" t="s">
        <v>345</v>
      </c>
      <c r="G86" s="16" t="s">
        <v>8</v>
      </c>
      <c r="H86" s="94" t="s">
        <v>425</v>
      </c>
      <c r="I86" s="17" t="s">
        <v>50</v>
      </c>
      <c r="J86" s="104">
        <v>237203</v>
      </c>
      <c r="K86" s="19">
        <v>83620</v>
      </c>
      <c r="L86" s="10">
        <f>K84+K85+K86</f>
        <v>206611.4</v>
      </c>
    </row>
    <row r="87" spans="1:12" s="4" customFormat="1" ht="15" customHeight="1" x14ac:dyDescent="0.25">
      <c r="A87" s="52">
        <v>79</v>
      </c>
      <c r="B87" s="78">
        <v>101070587</v>
      </c>
      <c r="C87" s="38">
        <v>45909</v>
      </c>
      <c r="D87" s="20">
        <v>9000074699</v>
      </c>
      <c r="E87" s="20">
        <v>22086</v>
      </c>
      <c r="F87" s="17" t="s">
        <v>166</v>
      </c>
      <c r="G87" s="20" t="s">
        <v>9</v>
      </c>
      <c r="H87" s="94" t="s">
        <v>425</v>
      </c>
      <c r="I87" s="17" t="s">
        <v>103</v>
      </c>
      <c r="J87" s="104">
        <v>263401</v>
      </c>
      <c r="K87" s="18">
        <v>9828</v>
      </c>
    </row>
    <row r="88" spans="1:12" s="4" customFormat="1" ht="15" customHeight="1" x14ac:dyDescent="0.25">
      <c r="A88" s="52">
        <v>80</v>
      </c>
      <c r="B88" s="78">
        <v>101070587</v>
      </c>
      <c r="C88" s="38">
        <v>45933</v>
      </c>
      <c r="D88" s="20">
        <v>9000075741</v>
      </c>
      <c r="E88" s="20">
        <v>22173</v>
      </c>
      <c r="F88" s="17" t="s">
        <v>167</v>
      </c>
      <c r="G88" s="20" t="s">
        <v>9</v>
      </c>
      <c r="H88" s="94" t="s">
        <v>425</v>
      </c>
      <c r="I88" s="17" t="s">
        <v>50</v>
      </c>
      <c r="J88" s="104">
        <v>237203</v>
      </c>
      <c r="K88" s="18">
        <v>2384847.8199999998</v>
      </c>
    </row>
    <row r="89" spans="1:12" s="4" customFormat="1" ht="15" customHeight="1" x14ac:dyDescent="0.25">
      <c r="A89" s="52">
        <v>81</v>
      </c>
      <c r="B89" s="78">
        <v>101070587</v>
      </c>
      <c r="C89" s="38">
        <v>45946</v>
      </c>
      <c r="D89" s="20">
        <v>9000078021</v>
      </c>
      <c r="E89" s="20">
        <v>22172</v>
      </c>
      <c r="F89" s="17" t="s">
        <v>168</v>
      </c>
      <c r="G89" s="20" t="s">
        <v>9</v>
      </c>
      <c r="H89" s="94" t="s">
        <v>425</v>
      </c>
      <c r="I89" s="17" t="s">
        <v>50</v>
      </c>
      <c r="J89" s="104">
        <v>237203</v>
      </c>
      <c r="K89" s="18">
        <v>7549</v>
      </c>
    </row>
    <row r="90" spans="1:12" s="4" customFormat="1" ht="15" customHeight="1" x14ac:dyDescent="0.25">
      <c r="A90" s="52">
        <v>82</v>
      </c>
      <c r="B90" s="78">
        <v>101070587</v>
      </c>
      <c r="C90" s="38">
        <v>45947</v>
      </c>
      <c r="D90" s="20">
        <v>9000078101</v>
      </c>
      <c r="E90" s="20">
        <v>22171</v>
      </c>
      <c r="F90" s="17" t="s">
        <v>169</v>
      </c>
      <c r="G90" s="20" t="s">
        <v>9</v>
      </c>
      <c r="H90" s="94" t="s">
        <v>425</v>
      </c>
      <c r="I90" s="17" t="s">
        <v>50</v>
      </c>
      <c r="J90" s="104">
        <v>237203</v>
      </c>
      <c r="K90" s="18">
        <v>9509.5</v>
      </c>
    </row>
    <row r="91" spans="1:12" s="4" customFormat="1" ht="15" customHeight="1" x14ac:dyDescent="0.25">
      <c r="A91" s="52">
        <v>83</v>
      </c>
      <c r="B91" s="78">
        <v>101070587</v>
      </c>
      <c r="C91" s="38">
        <v>45979</v>
      </c>
      <c r="D91" s="20">
        <v>9000080641</v>
      </c>
      <c r="E91" s="20">
        <v>22236</v>
      </c>
      <c r="F91" s="17" t="s">
        <v>290</v>
      </c>
      <c r="G91" s="20" t="s">
        <v>9</v>
      </c>
      <c r="H91" s="94" t="s">
        <v>425</v>
      </c>
      <c r="I91" s="17" t="s">
        <v>46</v>
      </c>
      <c r="J91" s="104">
        <v>234101</v>
      </c>
      <c r="K91" s="18">
        <v>23010</v>
      </c>
    </row>
    <row r="92" spans="1:12" s="4" customFormat="1" ht="15" customHeight="1" x14ac:dyDescent="0.25">
      <c r="A92" s="52">
        <v>84</v>
      </c>
      <c r="B92" s="78">
        <v>101070587</v>
      </c>
      <c r="C92" s="67">
        <v>46003</v>
      </c>
      <c r="D92" s="78">
        <v>9000083004</v>
      </c>
      <c r="E92" s="110">
        <v>22288</v>
      </c>
      <c r="F92" s="74" t="s">
        <v>346</v>
      </c>
      <c r="G92" s="78" t="s">
        <v>9</v>
      </c>
      <c r="H92" s="94" t="s">
        <v>425</v>
      </c>
      <c r="I92" s="74" t="s">
        <v>50</v>
      </c>
      <c r="J92" s="104">
        <v>237203</v>
      </c>
      <c r="K92" s="109">
        <v>207924.23</v>
      </c>
    </row>
    <row r="93" spans="1:12" s="4" customFormat="1" ht="15" customHeight="1" x14ac:dyDescent="0.25">
      <c r="A93" s="52">
        <v>85</v>
      </c>
      <c r="B93" s="78">
        <v>101070587</v>
      </c>
      <c r="C93" s="38">
        <v>46020</v>
      </c>
      <c r="D93" s="20">
        <v>9000084149</v>
      </c>
      <c r="E93" s="20">
        <v>22335</v>
      </c>
      <c r="F93" s="17" t="s">
        <v>390</v>
      </c>
      <c r="G93" s="78" t="s">
        <v>9</v>
      </c>
      <c r="H93" s="94" t="s">
        <v>425</v>
      </c>
      <c r="I93" s="74" t="s">
        <v>50</v>
      </c>
      <c r="J93" s="104">
        <v>237203</v>
      </c>
      <c r="K93" s="77">
        <v>9509.5</v>
      </c>
    </row>
    <row r="94" spans="1:12" s="4" customFormat="1" ht="15" customHeight="1" x14ac:dyDescent="0.25">
      <c r="A94" s="52">
        <v>86</v>
      </c>
      <c r="B94" s="78">
        <v>101070587</v>
      </c>
      <c r="C94" s="38">
        <v>46045</v>
      </c>
      <c r="D94" s="20">
        <v>9000085881</v>
      </c>
      <c r="E94" s="20">
        <v>22378</v>
      </c>
      <c r="F94" s="17" t="s">
        <v>481</v>
      </c>
      <c r="G94" s="78" t="s">
        <v>9</v>
      </c>
      <c r="H94" s="94" t="s">
        <v>425</v>
      </c>
      <c r="I94" s="74" t="s">
        <v>482</v>
      </c>
      <c r="J94" s="104">
        <v>268301</v>
      </c>
      <c r="K94" s="77">
        <v>25000</v>
      </c>
      <c r="L94" s="10">
        <f>SUM(K87:K94)</f>
        <v>2677178.0499999998</v>
      </c>
    </row>
    <row r="95" spans="1:12" s="4" customFormat="1" ht="15" customHeight="1" x14ac:dyDescent="0.25">
      <c r="A95" s="52">
        <v>87</v>
      </c>
      <c r="B95" s="68">
        <v>131007562</v>
      </c>
      <c r="C95" s="37">
        <v>45965</v>
      </c>
      <c r="D95" s="13">
        <v>5626</v>
      </c>
      <c r="E95" s="59">
        <v>22204</v>
      </c>
      <c r="F95" s="59" t="s">
        <v>257</v>
      </c>
      <c r="G95" s="16" t="s">
        <v>10</v>
      </c>
      <c r="H95" s="94" t="s">
        <v>425</v>
      </c>
      <c r="I95" s="17" t="s">
        <v>46</v>
      </c>
      <c r="J95" s="104">
        <v>234101</v>
      </c>
      <c r="K95" s="25">
        <v>718200</v>
      </c>
    </row>
    <row r="96" spans="1:12" s="4" customFormat="1" ht="15" customHeight="1" x14ac:dyDescent="0.25">
      <c r="A96" s="52">
        <v>88</v>
      </c>
      <c r="B96" s="68">
        <v>131007562</v>
      </c>
      <c r="C96" s="37">
        <v>45979</v>
      </c>
      <c r="D96" s="13">
        <v>5696</v>
      </c>
      <c r="E96" s="59">
        <v>22228</v>
      </c>
      <c r="F96" s="59" t="s">
        <v>232</v>
      </c>
      <c r="G96" s="16" t="s">
        <v>10</v>
      </c>
      <c r="H96" s="94" t="s">
        <v>425</v>
      </c>
      <c r="I96" s="17" t="s">
        <v>46</v>
      </c>
      <c r="J96" s="104">
        <v>234101</v>
      </c>
      <c r="K96" s="25">
        <v>718200</v>
      </c>
    </row>
    <row r="97" spans="1:12" s="4" customFormat="1" ht="15" customHeight="1" x14ac:dyDescent="0.25">
      <c r="A97" s="52">
        <v>89</v>
      </c>
      <c r="B97" s="68">
        <v>131007562</v>
      </c>
      <c r="C97" s="37">
        <v>46007</v>
      </c>
      <c r="D97" s="13">
        <v>5858</v>
      </c>
      <c r="E97" s="59">
        <v>22303</v>
      </c>
      <c r="F97" s="59" t="s">
        <v>121</v>
      </c>
      <c r="G97" s="16" t="s">
        <v>10</v>
      </c>
      <c r="H97" s="94" t="s">
        <v>425</v>
      </c>
      <c r="I97" s="17" t="s">
        <v>46</v>
      </c>
      <c r="J97" s="104">
        <v>234101</v>
      </c>
      <c r="K97" s="25">
        <v>10080</v>
      </c>
    </row>
    <row r="98" spans="1:12" s="4" customFormat="1" ht="15" customHeight="1" x14ac:dyDescent="0.25">
      <c r="A98" s="52">
        <v>90</v>
      </c>
      <c r="B98" s="68">
        <v>131007562</v>
      </c>
      <c r="C98" s="37">
        <v>46013</v>
      </c>
      <c r="D98" s="13">
        <v>5889</v>
      </c>
      <c r="E98" s="59">
        <v>22312</v>
      </c>
      <c r="F98" s="59" t="s">
        <v>354</v>
      </c>
      <c r="G98" s="16" t="s">
        <v>10</v>
      </c>
      <c r="H98" s="94" t="s">
        <v>425</v>
      </c>
      <c r="I98" s="17" t="s">
        <v>46</v>
      </c>
      <c r="J98" s="104">
        <v>234101</v>
      </c>
      <c r="K98" s="25">
        <v>926000</v>
      </c>
      <c r="L98" s="10">
        <f>SUM(K95:K98)</f>
        <v>2372480</v>
      </c>
    </row>
    <row r="99" spans="1:12" s="4" customFormat="1" ht="15" customHeight="1" x14ac:dyDescent="0.25">
      <c r="A99" s="52">
        <v>91</v>
      </c>
      <c r="B99" s="68" t="s">
        <v>285</v>
      </c>
      <c r="C99" s="38">
        <v>45972</v>
      </c>
      <c r="D99" s="20">
        <v>516</v>
      </c>
      <c r="E99" s="20">
        <v>22224</v>
      </c>
      <c r="F99" s="17" t="s">
        <v>283</v>
      </c>
      <c r="G99" s="20" t="s">
        <v>11</v>
      </c>
      <c r="H99" s="94" t="s">
        <v>425</v>
      </c>
      <c r="I99" s="17" t="s">
        <v>54</v>
      </c>
      <c r="J99" s="104">
        <v>239101</v>
      </c>
      <c r="K99" s="15">
        <v>277907.64</v>
      </c>
    </row>
    <row r="100" spans="1:12" s="4" customFormat="1" ht="15" customHeight="1" x14ac:dyDescent="0.25">
      <c r="A100" s="52">
        <v>92</v>
      </c>
      <c r="B100" s="68" t="s">
        <v>285</v>
      </c>
      <c r="C100" s="38">
        <v>45981</v>
      </c>
      <c r="D100" s="20">
        <v>517</v>
      </c>
      <c r="E100" s="20">
        <v>22232</v>
      </c>
      <c r="F100" s="17" t="s">
        <v>291</v>
      </c>
      <c r="G100" s="20" t="s">
        <v>11</v>
      </c>
      <c r="H100" s="94" t="s">
        <v>425</v>
      </c>
      <c r="I100" s="17" t="s">
        <v>54</v>
      </c>
      <c r="J100" s="104">
        <v>239101</v>
      </c>
      <c r="K100" s="15">
        <v>308102.71999999997</v>
      </c>
    </row>
    <row r="101" spans="1:12" s="4" customFormat="1" ht="15" customHeight="1" x14ac:dyDescent="0.25">
      <c r="A101" s="52">
        <v>93</v>
      </c>
      <c r="B101" s="68" t="s">
        <v>285</v>
      </c>
      <c r="C101" s="38">
        <v>45981</v>
      </c>
      <c r="D101" s="20">
        <v>519</v>
      </c>
      <c r="E101" s="20">
        <v>22358</v>
      </c>
      <c r="F101" s="17" t="s">
        <v>461</v>
      </c>
      <c r="G101" s="20" t="s">
        <v>11</v>
      </c>
      <c r="H101" s="94" t="s">
        <v>425</v>
      </c>
      <c r="I101" s="17" t="s">
        <v>54</v>
      </c>
      <c r="J101" s="104">
        <v>239101</v>
      </c>
      <c r="K101" s="15">
        <v>496251.96</v>
      </c>
    </row>
    <row r="102" spans="1:12" s="4" customFormat="1" ht="15.75" x14ac:dyDescent="0.25">
      <c r="A102" s="52">
        <v>94</v>
      </c>
      <c r="B102" s="68" t="s">
        <v>285</v>
      </c>
      <c r="C102" s="38">
        <v>46041</v>
      </c>
      <c r="D102" s="20">
        <v>520</v>
      </c>
      <c r="E102" s="20">
        <v>22362</v>
      </c>
      <c r="F102" s="17" t="s">
        <v>505</v>
      </c>
      <c r="G102" s="20" t="s">
        <v>11</v>
      </c>
      <c r="H102" s="94" t="s">
        <v>425</v>
      </c>
      <c r="I102" s="17" t="s">
        <v>54</v>
      </c>
      <c r="J102" s="104">
        <v>233201</v>
      </c>
      <c r="K102" s="15">
        <v>230837.44</v>
      </c>
      <c r="L102" s="10">
        <f>SUM(K99:K102)</f>
        <v>1313099.76</v>
      </c>
    </row>
    <row r="103" spans="1:12" s="4" customFormat="1" ht="15.75" customHeight="1" x14ac:dyDescent="0.25">
      <c r="A103" s="52">
        <v>95</v>
      </c>
      <c r="B103" s="68">
        <v>131608116</v>
      </c>
      <c r="C103" s="38">
        <v>45883</v>
      </c>
      <c r="D103" s="20">
        <v>76</v>
      </c>
      <c r="E103" s="57">
        <v>22031</v>
      </c>
      <c r="F103" s="57" t="s">
        <v>171</v>
      </c>
      <c r="G103" s="20" t="s">
        <v>92</v>
      </c>
      <c r="H103" s="94" t="s">
        <v>425</v>
      </c>
      <c r="I103" s="17" t="s">
        <v>47</v>
      </c>
      <c r="J103" s="104">
        <v>239301</v>
      </c>
      <c r="K103" s="15">
        <v>150450</v>
      </c>
      <c r="L103" s="10"/>
    </row>
    <row r="104" spans="1:12" s="4" customFormat="1" ht="15.75" customHeight="1" x14ac:dyDescent="0.25">
      <c r="A104" s="52">
        <v>96</v>
      </c>
      <c r="B104" s="68">
        <v>131608116</v>
      </c>
      <c r="C104" s="38">
        <v>45923</v>
      </c>
      <c r="D104" s="20">
        <v>100</v>
      </c>
      <c r="E104" s="57">
        <v>22127</v>
      </c>
      <c r="F104" s="57" t="s">
        <v>172</v>
      </c>
      <c r="G104" s="20" t="s">
        <v>92</v>
      </c>
      <c r="H104" s="94" t="s">
        <v>425</v>
      </c>
      <c r="I104" s="17" t="s">
        <v>47</v>
      </c>
      <c r="J104" s="104">
        <v>239301</v>
      </c>
      <c r="K104" s="15">
        <v>138060</v>
      </c>
      <c r="L104" s="10"/>
    </row>
    <row r="105" spans="1:12" s="4" customFormat="1" ht="15" customHeight="1" x14ac:dyDescent="0.25">
      <c r="A105" s="52">
        <v>97</v>
      </c>
      <c r="B105" s="68">
        <v>131608116</v>
      </c>
      <c r="C105" s="38">
        <v>45994</v>
      </c>
      <c r="D105" s="20">
        <v>19</v>
      </c>
      <c r="E105" s="57">
        <v>22257</v>
      </c>
      <c r="F105" s="57" t="s">
        <v>325</v>
      </c>
      <c r="G105" s="20" t="s">
        <v>92</v>
      </c>
      <c r="H105" s="94" t="s">
        <v>425</v>
      </c>
      <c r="I105" s="17" t="s">
        <v>317</v>
      </c>
      <c r="J105" s="104">
        <v>263101</v>
      </c>
      <c r="K105" s="15">
        <v>29500</v>
      </c>
      <c r="L105" s="10">
        <f>SUM(K103+K105)</f>
        <v>179950</v>
      </c>
    </row>
    <row r="106" spans="1:12" s="4" customFormat="1" ht="15" customHeight="1" x14ac:dyDescent="0.25">
      <c r="A106" s="52">
        <v>98</v>
      </c>
      <c r="B106" s="68">
        <v>101001577</v>
      </c>
      <c r="C106" s="38">
        <v>46016</v>
      </c>
      <c r="D106" s="16">
        <v>206</v>
      </c>
      <c r="E106" s="20">
        <v>22327</v>
      </c>
      <c r="F106" s="58" t="s">
        <v>374</v>
      </c>
      <c r="G106" s="27" t="s">
        <v>12</v>
      </c>
      <c r="H106" s="94" t="s">
        <v>426</v>
      </c>
      <c r="I106" s="28" t="s">
        <v>313</v>
      </c>
      <c r="J106" s="104">
        <v>221301</v>
      </c>
      <c r="K106" s="15">
        <f>190402.9-249.12</f>
        <v>190153.78</v>
      </c>
      <c r="L106" s="10"/>
    </row>
    <row r="107" spans="1:12" s="4" customFormat="1" ht="15" customHeight="1" x14ac:dyDescent="0.25">
      <c r="A107" s="52">
        <v>99</v>
      </c>
      <c r="B107" s="68">
        <v>101001577</v>
      </c>
      <c r="C107" s="38">
        <v>46018</v>
      </c>
      <c r="D107" s="16">
        <v>170</v>
      </c>
      <c r="E107" s="20">
        <v>22346</v>
      </c>
      <c r="F107" s="58" t="s">
        <v>455</v>
      </c>
      <c r="G107" s="27" t="s">
        <v>12</v>
      </c>
      <c r="H107" s="94" t="s">
        <v>426</v>
      </c>
      <c r="I107" s="28" t="s">
        <v>314</v>
      </c>
      <c r="J107" s="104">
        <v>221301</v>
      </c>
      <c r="K107" s="15">
        <f>57564.95-266.13</f>
        <v>57298.82</v>
      </c>
      <c r="L107" s="10"/>
    </row>
    <row r="108" spans="1:12" s="4" customFormat="1" ht="15" customHeight="1" x14ac:dyDescent="0.25">
      <c r="A108" s="52">
        <v>100</v>
      </c>
      <c r="B108" s="68">
        <v>101001577</v>
      </c>
      <c r="C108" s="38">
        <v>46047</v>
      </c>
      <c r="D108" s="16">
        <v>207</v>
      </c>
      <c r="E108" s="20">
        <v>22369</v>
      </c>
      <c r="F108" s="58" t="s">
        <v>464</v>
      </c>
      <c r="G108" s="27" t="s">
        <v>12</v>
      </c>
      <c r="H108" s="94" t="s">
        <v>426</v>
      </c>
      <c r="I108" s="28" t="s">
        <v>314</v>
      </c>
      <c r="J108" s="104">
        <v>221301</v>
      </c>
      <c r="K108" s="15">
        <v>190481.38</v>
      </c>
      <c r="L108" s="10"/>
    </row>
    <row r="109" spans="1:12" s="4" customFormat="1" ht="15" customHeight="1" x14ac:dyDescent="0.25">
      <c r="A109" s="52">
        <v>101</v>
      </c>
      <c r="B109" s="68">
        <v>101001577</v>
      </c>
      <c r="C109" s="38">
        <v>46049</v>
      </c>
      <c r="D109" s="16">
        <v>171</v>
      </c>
      <c r="E109" s="20">
        <v>22370</v>
      </c>
      <c r="F109" s="58" t="s">
        <v>465</v>
      </c>
      <c r="G109" s="27" t="s">
        <v>12</v>
      </c>
      <c r="H109" s="94" t="s">
        <v>426</v>
      </c>
      <c r="I109" s="28" t="s">
        <v>314</v>
      </c>
      <c r="J109" s="104">
        <v>221301</v>
      </c>
      <c r="K109" s="15">
        <v>57713.03</v>
      </c>
      <c r="L109" s="10">
        <f>SUM(K106:K109)</f>
        <v>495647.01</v>
      </c>
    </row>
    <row r="110" spans="1:12" s="4" customFormat="1" ht="14.25" customHeight="1" x14ac:dyDescent="0.25">
      <c r="A110" s="52">
        <v>102</v>
      </c>
      <c r="B110" s="87">
        <v>132011236</v>
      </c>
      <c r="C110" s="39">
        <v>44661</v>
      </c>
      <c r="D110" s="22">
        <v>74</v>
      </c>
      <c r="E110" s="22">
        <v>12825</v>
      </c>
      <c r="F110" s="22" t="s">
        <v>173</v>
      </c>
      <c r="G110" s="22" t="s">
        <v>13</v>
      </c>
      <c r="H110" s="94" t="s">
        <v>426</v>
      </c>
      <c r="I110" s="23" t="s">
        <v>57</v>
      </c>
      <c r="J110" s="104">
        <v>227104</v>
      </c>
      <c r="K110" s="24">
        <v>12390</v>
      </c>
      <c r="L110" s="10">
        <f>SUM(K110:K110)</f>
        <v>12390</v>
      </c>
    </row>
    <row r="111" spans="1:12" s="4" customFormat="1" ht="15" customHeight="1" x14ac:dyDescent="0.25">
      <c r="A111" s="52">
        <v>103</v>
      </c>
      <c r="B111" s="87">
        <v>130983021</v>
      </c>
      <c r="C111" s="39">
        <v>43559</v>
      </c>
      <c r="D111" s="22" t="s">
        <v>4</v>
      </c>
      <c r="E111" s="22">
        <v>7430</v>
      </c>
      <c r="F111" s="22" t="s">
        <v>174</v>
      </c>
      <c r="G111" s="22" t="s">
        <v>14</v>
      </c>
      <c r="H111" s="94" t="s">
        <v>426</v>
      </c>
      <c r="I111" s="23" t="s">
        <v>56</v>
      </c>
      <c r="J111" s="104">
        <v>227204</v>
      </c>
      <c r="K111" s="24">
        <v>32734.81</v>
      </c>
      <c r="L111" s="10">
        <f>K111</f>
        <v>32734.81</v>
      </c>
    </row>
    <row r="112" spans="1:12" s="4" customFormat="1" ht="15" customHeight="1" x14ac:dyDescent="0.25">
      <c r="A112" s="52">
        <v>104</v>
      </c>
      <c r="B112" s="68">
        <v>131001483</v>
      </c>
      <c r="C112" s="40">
        <v>45884</v>
      </c>
      <c r="D112" s="16">
        <v>230</v>
      </c>
      <c r="E112" s="57">
        <v>22055</v>
      </c>
      <c r="F112" s="60" t="s">
        <v>176</v>
      </c>
      <c r="G112" s="16" t="s">
        <v>15</v>
      </c>
      <c r="H112" s="94" t="s">
        <v>426</v>
      </c>
      <c r="I112" s="17" t="s">
        <v>57</v>
      </c>
      <c r="J112" s="104">
        <v>227208</v>
      </c>
      <c r="K112" s="19">
        <v>105958.1</v>
      </c>
    </row>
    <row r="113" spans="1:12" s="4" customFormat="1" ht="15" customHeight="1" x14ac:dyDescent="0.25">
      <c r="A113" s="52">
        <v>105</v>
      </c>
      <c r="B113" s="68">
        <v>131001483</v>
      </c>
      <c r="C113" s="40">
        <v>45897</v>
      </c>
      <c r="D113" s="16">
        <v>232</v>
      </c>
      <c r="E113" s="57">
        <v>22080</v>
      </c>
      <c r="F113" s="60" t="s">
        <v>177</v>
      </c>
      <c r="G113" s="16" t="s">
        <v>15</v>
      </c>
      <c r="H113" s="94" t="s">
        <v>426</v>
      </c>
      <c r="I113" s="17" t="s">
        <v>57</v>
      </c>
      <c r="J113" s="104">
        <v>227208</v>
      </c>
      <c r="K113" s="19">
        <v>29795</v>
      </c>
    </row>
    <row r="114" spans="1:12" s="4" customFormat="1" ht="15" customHeight="1" x14ac:dyDescent="0.25">
      <c r="A114" s="52">
        <v>106</v>
      </c>
      <c r="B114" s="68">
        <v>131001483</v>
      </c>
      <c r="C114" s="40">
        <v>45901</v>
      </c>
      <c r="D114" s="13">
        <v>233</v>
      </c>
      <c r="E114" s="59">
        <v>22082</v>
      </c>
      <c r="F114" s="60" t="s">
        <v>178</v>
      </c>
      <c r="G114" s="16" t="s">
        <v>15</v>
      </c>
      <c r="H114" s="94" t="s">
        <v>426</v>
      </c>
      <c r="I114" s="17" t="s">
        <v>57</v>
      </c>
      <c r="J114" s="104">
        <v>227208</v>
      </c>
      <c r="K114" s="19">
        <v>85028.44</v>
      </c>
    </row>
    <row r="115" spans="1:12" s="4" customFormat="1" ht="15" customHeight="1" x14ac:dyDescent="0.25">
      <c r="A115" s="52">
        <v>107</v>
      </c>
      <c r="B115" s="68">
        <v>131001483</v>
      </c>
      <c r="C115" s="40">
        <v>45936</v>
      </c>
      <c r="D115" s="13">
        <v>234</v>
      </c>
      <c r="E115" s="59">
        <v>22163</v>
      </c>
      <c r="F115" s="60" t="s">
        <v>179</v>
      </c>
      <c r="G115" s="16" t="s">
        <v>15</v>
      </c>
      <c r="H115" s="94" t="s">
        <v>426</v>
      </c>
      <c r="I115" s="17" t="s">
        <v>57</v>
      </c>
      <c r="J115" s="104">
        <v>227208</v>
      </c>
      <c r="K115" s="19">
        <v>315916.68</v>
      </c>
    </row>
    <row r="116" spans="1:12" s="4" customFormat="1" ht="15" customHeight="1" x14ac:dyDescent="0.25">
      <c r="A116" s="52">
        <v>108</v>
      </c>
      <c r="B116" s="68">
        <v>131001483</v>
      </c>
      <c r="C116" s="40">
        <v>45964</v>
      </c>
      <c r="D116" s="13">
        <v>235</v>
      </c>
      <c r="E116" s="59">
        <v>22210</v>
      </c>
      <c r="F116" s="60" t="s">
        <v>264</v>
      </c>
      <c r="G116" s="16" t="s">
        <v>15</v>
      </c>
      <c r="H116" s="94" t="s">
        <v>426</v>
      </c>
      <c r="I116" s="17" t="s">
        <v>57</v>
      </c>
      <c r="J116" s="104">
        <v>227208</v>
      </c>
      <c r="K116" s="19">
        <v>85437.9</v>
      </c>
    </row>
    <row r="117" spans="1:12" s="4" customFormat="1" ht="15" customHeight="1" x14ac:dyDescent="0.25">
      <c r="A117" s="52">
        <v>109</v>
      </c>
      <c r="B117" s="68">
        <v>131001483</v>
      </c>
      <c r="C117" s="40">
        <v>46045</v>
      </c>
      <c r="D117" s="13">
        <v>236</v>
      </c>
      <c r="E117" s="59">
        <v>22387</v>
      </c>
      <c r="F117" s="60" t="s">
        <v>493</v>
      </c>
      <c r="G117" s="16" t="s">
        <v>15</v>
      </c>
      <c r="H117" s="94" t="s">
        <v>426</v>
      </c>
      <c r="I117" s="17" t="s">
        <v>57</v>
      </c>
      <c r="J117" s="104">
        <v>227208</v>
      </c>
      <c r="K117" s="19">
        <v>68847.100000000006</v>
      </c>
      <c r="L117" s="10">
        <f>SUM(K112:K117)</f>
        <v>690983.22</v>
      </c>
    </row>
    <row r="118" spans="1:12" s="4" customFormat="1" ht="15" customHeight="1" x14ac:dyDescent="0.25">
      <c r="A118" s="52">
        <v>110</v>
      </c>
      <c r="B118" s="68">
        <v>131788998</v>
      </c>
      <c r="C118" s="38">
        <v>45945</v>
      </c>
      <c r="D118" s="13">
        <v>10735</v>
      </c>
      <c r="E118" s="57">
        <v>22164</v>
      </c>
      <c r="F118" s="57" t="s">
        <v>180</v>
      </c>
      <c r="G118" s="16" t="s">
        <v>16</v>
      </c>
      <c r="H118" s="94" t="s">
        <v>425</v>
      </c>
      <c r="I118" s="17" t="s">
        <v>46</v>
      </c>
      <c r="J118" s="104">
        <v>234101</v>
      </c>
      <c r="K118" s="19">
        <v>267492.8</v>
      </c>
    </row>
    <row r="119" spans="1:12" s="4" customFormat="1" ht="15" customHeight="1" x14ac:dyDescent="0.25">
      <c r="A119" s="52">
        <v>111</v>
      </c>
      <c r="B119" s="68">
        <v>131788998</v>
      </c>
      <c r="C119" s="38">
        <v>46006</v>
      </c>
      <c r="D119" s="13">
        <v>11210</v>
      </c>
      <c r="E119" s="57">
        <v>22300</v>
      </c>
      <c r="F119" s="57" t="s">
        <v>368</v>
      </c>
      <c r="G119" s="16" t="s">
        <v>16</v>
      </c>
      <c r="H119" s="94" t="s">
        <v>425</v>
      </c>
      <c r="I119" s="17" t="s">
        <v>46</v>
      </c>
      <c r="J119" s="104">
        <v>234101</v>
      </c>
      <c r="K119" s="19">
        <v>266552.76</v>
      </c>
    </row>
    <row r="120" spans="1:12" s="4" customFormat="1" ht="15" customHeight="1" x14ac:dyDescent="0.25">
      <c r="A120" s="52">
        <v>112</v>
      </c>
      <c r="B120" s="68">
        <v>131788998</v>
      </c>
      <c r="C120" s="38">
        <v>46013</v>
      </c>
      <c r="D120" s="13">
        <v>11251</v>
      </c>
      <c r="E120" s="57">
        <v>22298</v>
      </c>
      <c r="F120" s="57" t="s">
        <v>369</v>
      </c>
      <c r="G120" s="16" t="s">
        <v>16</v>
      </c>
      <c r="H120" s="94" t="s">
        <v>425</v>
      </c>
      <c r="I120" s="17" t="s">
        <v>46</v>
      </c>
      <c r="J120" s="104">
        <v>234101</v>
      </c>
      <c r="K120" s="19">
        <v>222780</v>
      </c>
    </row>
    <row r="121" spans="1:12" s="4" customFormat="1" ht="15" customHeight="1" x14ac:dyDescent="0.25">
      <c r="A121" s="52">
        <v>113</v>
      </c>
      <c r="B121" s="68">
        <v>131788998</v>
      </c>
      <c r="C121" s="38">
        <v>46014</v>
      </c>
      <c r="D121" s="13">
        <v>11254</v>
      </c>
      <c r="E121" s="57">
        <v>22316</v>
      </c>
      <c r="F121" s="57" t="s">
        <v>378</v>
      </c>
      <c r="G121" s="16" t="s">
        <v>16</v>
      </c>
      <c r="H121" s="94" t="s">
        <v>425</v>
      </c>
      <c r="I121" s="17" t="s">
        <v>46</v>
      </c>
      <c r="J121" s="104">
        <v>234101</v>
      </c>
      <c r="K121" s="19">
        <v>47800.2</v>
      </c>
    </row>
    <row r="122" spans="1:12" s="4" customFormat="1" ht="15" customHeight="1" x14ac:dyDescent="0.25">
      <c r="A122" s="52">
        <v>114</v>
      </c>
      <c r="B122" s="68">
        <v>131788998</v>
      </c>
      <c r="C122" s="38">
        <v>46042</v>
      </c>
      <c r="D122" s="13">
        <v>11369</v>
      </c>
      <c r="E122" s="57">
        <v>22380</v>
      </c>
      <c r="F122" s="57" t="s">
        <v>498</v>
      </c>
      <c r="G122" s="16" t="s">
        <v>16</v>
      </c>
      <c r="H122" s="94" t="s">
        <v>425</v>
      </c>
      <c r="I122" s="17" t="s">
        <v>46</v>
      </c>
      <c r="J122" s="104">
        <v>234101</v>
      </c>
      <c r="K122" s="19">
        <v>272240</v>
      </c>
      <c r="L122" s="10">
        <f>SUM(K118:K122)</f>
        <v>1076865.76</v>
      </c>
    </row>
    <row r="123" spans="1:12" s="4" customFormat="1" ht="27" customHeight="1" x14ac:dyDescent="0.25">
      <c r="A123" s="52">
        <v>115</v>
      </c>
      <c r="B123" s="68">
        <v>430093297</v>
      </c>
      <c r="C123" s="38">
        <v>45994</v>
      </c>
      <c r="D123" s="16">
        <v>4065960</v>
      </c>
      <c r="E123" s="57">
        <v>22274</v>
      </c>
      <c r="F123" s="57" t="s">
        <v>334</v>
      </c>
      <c r="G123" s="16" t="s">
        <v>17</v>
      </c>
      <c r="H123" s="94" t="s">
        <v>426</v>
      </c>
      <c r="I123" s="28" t="s">
        <v>58</v>
      </c>
      <c r="J123" s="104">
        <v>221701</v>
      </c>
      <c r="K123" s="15">
        <v>47987</v>
      </c>
      <c r="L123" s="10"/>
    </row>
    <row r="124" spans="1:12" s="4" customFormat="1" ht="27" x14ac:dyDescent="0.25">
      <c r="A124" s="52">
        <v>116</v>
      </c>
      <c r="B124" s="68">
        <v>430093297</v>
      </c>
      <c r="C124" s="38">
        <v>46029</v>
      </c>
      <c r="D124" s="16">
        <v>4123888</v>
      </c>
      <c r="E124" s="57">
        <v>22344</v>
      </c>
      <c r="F124" s="57" t="s">
        <v>441</v>
      </c>
      <c r="G124" s="16" t="s">
        <v>17</v>
      </c>
      <c r="H124" s="94" t="s">
        <v>426</v>
      </c>
      <c r="I124" s="28" t="s">
        <v>58</v>
      </c>
      <c r="J124" s="104">
        <v>221701</v>
      </c>
      <c r="K124" s="15">
        <v>47987</v>
      </c>
      <c r="L124" s="10">
        <f>SUM(K123:K124)</f>
        <v>95974</v>
      </c>
    </row>
    <row r="125" spans="1:12" s="4" customFormat="1" ht="15.75" x14ac:dyDescent="0.25">
      <c r="A125" s="52">
        <v>117</v>
      </c>
      <c r="B125" s="78">
        <v>101140496</v>
      </c>
      <c r="C125" s="38">
        <v>46001</v>
      </c>
      <c r="D125" s="16">
        <v>1048832</v>
      </c>
      <c r="E125" s="20">
        <v>22283</v>
      </c>
      <c r="F125" s="58" t="s">
        <v>344</v>
      </c>
      <c r="G125" s="20" t="s">
        <v>18</v>
      </c>
      <c r="H125" s="94" t="s">
        <v>425</v>
      </c>
      <c r="I125" s="17" t="s">
        <v>50</v>
      </c>
      <c r="J125" s="105">
        <v>237203</v>
      </c>
      <c r="K125" s="19">
        <v>22568.33</v>
      </c>
    </row>
    <row r="126" spans="1:12" s="4" customFormat="1" ht="15.75" customHeight="1" x14ac:dyDescent="0.25">
      <c r="A126" s="52">
        <v>118</v>
      </c>
      <c r="B126" s="78">
        <v>101140496</v>
      </c>
      <c r="C126" s="38">
        <v>46034</v>
      </c>
      <c r="D126" s="16">
        <v>1049572</v>
      </c>
      <c r="E126" s="20">
        <v>22348</v>
      </c>
      <c r="F126" s="58" t="s">
        <v>460</v>
      </c>
      <c r="G126" s="20" t="s">
        <v>18</v>
      </c>
      <c r="H126" s="94" t="s">
        <v>425</v>
      </c>
      <c r="I126" s="17" t="s">
        <v>50</v>
      </c>
      <c r="J126" s="105">
        <v>237203</v>
      </c>
      <c r="K126" s="19">
        <v>71000</v>
      </c>
      <c r="L126" s="10">
        <f>SUM(K125:K126)</f>
        <v>93568.33</v>
      </c>
    </row>
    <row r="127" spans="1:12" s="4" customFormat="1" ht="15.75" customHeight="1" x14ac:dyDescent="0.25">
      <c r="A127" s="52">
        <v>119</v>
      </c>
      <c r="B127" s="78" t="s">
        <v>453</v>
      </c>
      <c r="C127" s="38">
        <v>46024</v>
      </c>
      <c r="D127" s="16">
        <v>2</v>
      </c>
      <c r="E127" s="20">
        <v>22353</v>
      </c>
      <c r="F127" s="58" t="s">
        <v>192</v>
      </c>
      <c r="G127" s="20" t="s">
        <v>452</v>
      </c>
      <c r="H127" s="94" t="s">
        <v>425</v>
      </c>
      <c r="I127" s="17" t="s">
        <v>45</v>
      </c>
      <c r="J127" s="105">
        <v>231101</v>
      </c>
      <c r="K127" s="19">
        <v>70600</v>
      </c>
      <c r="L127" s="10">
        <f>K127</f>
        <v>70600</v>
      </c>
    </row>
    <row r="128" spans="1:12" s="4" customFormat="1" ht="15" customHeight="1" x14ac:dyDescent="0.25">
      <c r="A128" s="52">
        <v>120</v>
      </c>
      <c r="B128" s="68">
        <v>132198948</v>
      </c>
      <c r="C128" s="38">
        <v>45849</v>
      </c>
      <c r="D128" s="16">
        <v>5457</v>
      </c>
      <c r="E128" s="57">
        <v>21963</v>
      </c>
      <c r="F128" s="57" t="s">
        <v>181</v>
      </c>
      <c r="G128" s="16" t="s">
        <v>19</v>
      </c>
      <c r="H128" s="94" t="s">
        <v>425</v>
      </c>
      <c r="I128" s="17" t="s">
        <v>51</v>
      </c>
      <c r="J128" s="104">
        <v>234101</v>
      </c>
      <c r="K128" s="19">
        <v>158250</v>
      </c>
    </row>
    <row r="129" spans="1:12" s="4" customFormat="1" ht="15" customHeight="1" x14ac:dyDescent="0.25">
      <c r="A129" s="52">
        <v>121</v>
      </c>
      <c r="B129" s="68">
        <v>132198948</v>
      </c>
      <c r="C129" s="38">
        <v>45856</v>
      </c>
      <c r="D129" s="16">
        <v>2478</v>
      </c>
      <c r="E129" s="57">
        <v>21962</v>
      </c>
      <c r="F129" s="57" t="s">
        <v>181</v>
      </c>
      <c r="G129" s="16" t="s">
        <v>19</v>
      </c>
      <c r="H129" s="94" t="s">
        <v>425</v>
      </c>
      <c r="I129" s="17" t="s">
        <v>47</v>
      </c>
      <c r="J129" s="104">
        <v>239301</v>
      </c>
      <c r="K129" s="19">
        <v>240000</v>
      </c>
    </row>
    <row r="130" spans="1:12" s="4" customFormat="1" ht="15" customHeight="1" x14ac:dyDescent="0.25">
      <c r="A130" s="52">
        <v>122</v>
      </c>
      <c r="B130" s="68">
        <v>132198948</v>
      </c>
      <c r="C130" s="38">
        <v>45882</v>
      </c>
      <c r="D130" s="16">
        <v>2546</v>
      </c>
      <c r="E130" s="57">
        <v>22035</v>
      </c>
      <c r="F130" s="57" t="s">
        <v>182</v>
      </c>
      <c r="G130" s="16" t="s">
        <v>19</v>
      </c>
      <c r="H130" s="94" t="s">
        <v>425</v>
      </c>
      <c r="I130" s="17" t="s">
        <v>51</v>
      </c>
      <c r="J130" s="104">
        <v>234101</v>
      </c>
      <c r="K130" s="19">
        <v>32760</v>
      </c>
    </row>
    <row r="131" spans="1:12" s="4" customFormat="1" ht="15" customHeight="1" x14ac:dyDescent="0.25">
      <c r="A131" s="52">
        <v>123</v>
      </c>
      <c r="B131" s="68">
        <v>132198948</v>
      </c>
      <c r="C131" s="38">
        <v>45944</v>
      </c>
      <c r="D131" s="16">
        <v>2750</v>
      </c>
      <c r="E131" s="57">
        <v>22152</v>
      </c>
      <c r="F131" s="57" t="s">
        <v>183</v>
      </c>
      <c r="G131" s="16" t="s">
        <v>19</v>
      </c>
      <c r="H131" s="94" t="s">
        <v>425</v>
      </c>
      <c r="I131" s="17" t="s">
        <v>47</v>
      </c>
      <c r="J131" s="104">
        <v>239301</v>
      </c>
      <c r="K131" s="19">
        <v>76614.12</v>
      </c>
    </row>
    <row r="132" spans="1:12" s="4" customFormat="1" ht="15" customHeight="1" x14ac:dyDescent="0.25">
      <c r="A132" s="52">
        <v>124</v>
      </c>
      <c r="B132" s="68">
        <v>132198948</v>
      </c>
      <c r="C132" s="38">
        <v>45952</v>
      </c>
      <c r="D132" s="16">
        <v>2788</v>
      </c>
      <c r="E132" s="57">
        <v>22183</v>
      </c>
      <c r="F132" s="57" t="s">
        <v>184</v>
      </c>
      <c r="G132" s="16" t="s">
        <v>19</v>
      </c>
      <c r="H132" s="94" t="s">
        <v>425</v>
      </c>
      <c r="I132" s="17" t="s">
        <v>51</v>
      </c>
      <c r="J132" s="104">
        <v>234101</v>
      </c>
      <c r="K132" s="19">
        <v>157500</v>
      </c>
    </row>
    <row r="133" spans="1:12" s="4" customFormat="1" ht="15" customHeight="1" x14ac:dyDescent="0.25">
      <c r="A133" s="52">
        <v>125</v>
      </c>
      <c r="B133" s="68">
        <v>132198948</v>
      </c>
      <c r="C133" s="38">
        <v>45964</v>
      </c>
      <c r="D133" s="16">
        <v>2817</v>
      </c>
      <c r="E133" s="57">
        <v>22197</v>
      </c>
      <c r="F133" s="57" t="s">
        <v>261</v>
      </c>
      <c r="G133" s="16" t="s">
        <v>19</v>
      </c>
      <c r="H133" s="94" t="s">
        <v>425</v>
      </c>
      <c r="I133" s="17" t="s">
        <v>51</v>
      </c>
      <c r="J133" s="104">
        <v>234101</v>
      </c>
      <c r="K133" s="19">
        <v>113680</v>
      </c>
    </row>
    <row r="134" spans="1:12" s="4" customFormat="1" ht="15" customHeight="1" x14ac:dyDescent="0.25">
      <c r="A134" s="52">
        <v>126</v>
      </c>
      <c r="B134" s="68">
        <v>132198948</v>
      </c>
      <c r="C134" s="38">
        <v>45992</v>
      </c>
      <c r="D134" s="16">
        <v>2917</v>
      </c>
      <c r="E134" s="57">
        <v>22265</v>
      </c>
      <c r="F134" s="57" t="s">
        <v>326</v>
      </c>
      <c r="G134" s="16" t="s">
        <v>19</v>
      </c>
      <c r="H134" s="94" t="s">
        <v>425</v>
      </c>
      <c r="I134" s="17" t="s">
        <v>51</v>
      </c>
      <c r="J134" s="104">
        <v>234101</v>
      </c>
      <c r="K134" s="19">
        <v>217620</v>
      </c>
    </row>
    <row r="135" spans="1:12" s="4" customFormat="1" ht="15" customHeight="1" x14ac:dyDescent="0.25">
      <c r="A135" s="52">
        <v>127</v>
      </c>
      <c r="B135" s="68">
        <v>132198948</v>
      </c>
      <c r="C135" s="38">
        <v>45993</v>
      </c>
      <c r="D135" s="16">
        <v>2922</v>
      </c>
      <c r="E135" s="57">
        <v>22268</v>
      </c>
      <c r="F135" s="57" t="s">
        <v>327</v>
      </c>
      <c r="G135" s="16" t="s">
        <v>19</v>
      </c>
      <c r="H135" s="94" t="s">
        <v>425</v>
      </c>
      <c r="I135" s="17" t="s">
        <v>51</v>
      </c>
      <c r="J135" s="104">
        <v>234101</v>
      </c>
      <c r="K135" s="19">
        <v>126000</v>
      </c>
      <c r="L135" s="10">
        <f>SUM(K128:K135)</f>
        <v>1122424.1200000001</v>
      </c>
    </row>
    <row r="136" spans="1:12" s="4" customFormat="1" ht="27" x14ac:dyDescent="0.25">
      <c r="A136" s="52">
        <v>128</v>
      </c>
      <c r="B136" s="68">
        <v>131616313</v>
      </c>
      <c r="C136" s="38">
        <v>45966</v>
      </c>
      <c r="D136" s="16">
        <v>667</v>
      </c>
      <c r="E136" s="57">
        <v>22218</v>
      </c>
      <c r="F136" s="57" t="s">
        <v>266</v>
      </c>
      <c r="G136" s="13" t="s">
        <v>96</v>
      </c>
      <c r="H136" s="94" t="s">
        <v>425</v>
      </c>
      <c r="I136" s="28" t="s">
        <v>47</v>
      </c>
      <c r="J136" s="104">
        <v>239301</v>
      </c>
      <c r="K136" s="19">
        <v>34040.639999999999</v>
      </c>
      <c r="L136" s="10"/>
    </row>
    <row r="137" spans="1:12" s="4" customFormat="1" ht="27" x14ac:dyDescent="0.25">
      <c r="A137" s="52">
        <v>129</v>
      </c>
      <c r="B137" s="68">
        <v>131616313</v>
      </c>
      <c r="C137" s="38">
        <v>46013</v>
      </c>
      <c r="D137" s="16">
        <v>681</v>
      </c>
      <c r="E137" s="57">
        <v>22298</v>
      </c>
      <c r="F137" s="57" t="s">
        <v>370</v>
      </c>
      <c r="G137" s="13" t="s">
        <v>96</v>
      </c>
      <c r="H137" s="94" t="s">
        <v>425</v>
      </c>
      <c r="I137" s="28" t="s">
        <v>47</v>
      </c>
      <c r="J137" s="104">
        <v>239301</v>
      </c>
      <c r="K137" s="19">
        <v>377010</v>
      </c>
      <c r="L137" s="10"/>
    </row>
    <row r="138" spans="1:12" s="4" customFormat="1" ht="27" x14ac:dyDescent="0.25">
      <c r="A138" s="52">
        <v>130</v>
      </c>
      <c r="B138" s="68">
        <v>131616313</v>
      </c>
      <c r="C138" s="38">
        <v>46041</v>
      </c>
      <c r="D138" s="16">
        <v>7</v>
      </c>
      <c r="E138" s="57">
        <v>22364</v>
      </c>
      <c r="F138" s="57" t="s">
        <v>370</v>
      </c>
      <c r="G138" s="13" t="s">
        <v>96</v>
      </c>
      <c r="H138" s="94" t="s">
        <v>425</v>
      </c>
      <c r="I138" s="28" t="s">
        <v>47</v>
      </c>
      <c r="J138" s="104">
        <v>239301</v>
      </c>
      <c r="K138" s="19">
        <v>211320</v>
      </c>
      <c r="L138" s="10">
        <f>K136+K137+K138</f>
        <v>622370.64</v>
      </c>
    </row>
    <row r="139" spans="1:12" s="4" customFormat="1" ht="15.75" x14ac:dyDescent="0.25">
      <c r="A139" s="52">
        <v>131</v>
      </c>
      <c r="B139" s="68">
        <v>132730242</v>
      </c>
      <c r="C139" s="38">
        <v>45964</v>
      </c>
      <c r="D139" s="16">
        <v>333</v>
      </c>
      <c r="E139" s="57">
        <v>22199</v>
      </c>
      <c r="F139" s="58" t="s">
        <v>254</v>
      </c>
      <c r="G139" s="16" t="s">
        <v>107</v>
      </c>
      <c r="H139" s="94" t="s">
        <v>425</v>
      </c>
      <c r="I139" s="17" t="s">
        <v>51</v>
      </c>
      <c r="J139" s="104">
        <v>23410</v>
      </c>
      <c r="K139" s="19">
        <v>214660</v>
      </c>
      <c r="L139" s="10"/>
    </row>
    <row r="140" spans="1:12" s="4" customFormat="1" ht="15.75" x14ac:dyDescent="0.25">
      <c r="A140" s="52">
        <v>132</v>
      </c>
      <c r="B140" s="68">
        <v>132730242</v>
      </c>
      <c r="C140" s="38">
        <v>46013</v>
      </c>
      <c r="D140" s="16">
        <v>429</v>
      </c>
      <c r="E140" s="57">
        <v>22301</v>
      </c>
      <c r="F140" s="58" t="s">
        <v>367</v>
      </c>
      <c r="G140" s="16" t="s">
        <v>107</v>
      </c>
      <c r="H140" s="94" t="s">
        <v>425</v>
      </c>
      <c r="I140" s="28" t="s">
        <v>47</v>
      </c>
      <c r="J140" s="104">
        <v>239301</v>
      </c>
      <c r="K140" s="19">
        <v>241100</v>
      </c>
      <c r="L140" s="10" t="e">
        <f>#REF!+K140</f>
        <v>#REF!</v>
      </c>
    </row>
    <row r="141" spans="1:12" s="4" customFormat="1" ht="15" customHeight="1" x14ac:dyDescent="0.25">
      <c r="A141" s="52">
        <v>133</v>
      </c>
      <c r="B141" s="68">
        <v>132647599</v>
      </c>
      <c r="C141" s="38">
        <v>45964</v>
      </c>
      <c r="D141" s="16">
        <v>241</v>
      </c>
      <c r="E141" s="57">
        <v>22233</v>
      </c>
      <c r="F141" s="57" t="s">
        <v>176</v>
      </c>
      <c r="G141" s="16" t="s">
        <v>80</v>
      </c>
      <c r="H141" s="94" t="s">
        <v>425</v>
      </c>
      <c r="I141" s="17" t="s">
        <v>51</v>
      </c>
      <c r="J141" s="104">
        <v>234101</v>
      </c>
      <c r="K141" s="18">
        <v>272800</v>
      </c>
      <c r="L141" s="10">
        <f>SUM(K141:K141)</f>
        <v>272800</v>
      </c>
    </row>
    <row r="142" spans="1:12" s="4" customFormat="1" ht="15.75" x14ac:dyDescent="0.25">
      <c r="A142" s="52">
        <v>134</v>
      </c>
      <c r="B142" s="78">
        <v>130508925</v>
      </c>
      <c r="C142" s="38">
        <v>45981</v>
      </c>
      <c r="D142" s="20">
        <v>17932</v>
      </c>
      <c r="E142" s="20">
        <v>22238</v>
      </c>
      <c r="F142" s="17" t="s">
        <v>297</v>
      </c>
      <c r="G142" s="20" t="s">
        <v>20</v>
      </c>
      <c r="H142" s="94" t="s">
        <v>425</v>
      </c>
      <c r="I142" s="17" t="s">
        <v>47</v>
      </c>
      <c r="J142" s="104">
        <v>239301</v>
      </c>
      <c r="K142" s="25">
        <v>492045.31</v>
      </c>
      <c r="L142" s="10">
        <f>SUM(K142:K142)</f>
        <v>492045.31</v>
      </c>
    </row>
    <row r="143" spans="1:12" s="4" customFormat="1" ht="15.75" x14ac:dyDescent="0.25">
      <c r="A143" s="52">
        <v>135</v>
      </c>
      <c r="B143" s="78">
        <v>131672787</v>
      </c>
      <c r="C143" s="38">
        <v>46030</v>
      </c>
      <c r="D143" s="20">
        <v>1124</v>
      </c>
      <c r="E143" s="20">
        <v>22351</v>
      </c>
      <c r="F143" s="17" t="s">
        <v>222</v>
      </c>
      <c r="G143" s="20" t="s">
        <v>466</v>
      </c>
      <c r="H143" s="94" t="s">
        <v>426</v>
      </c>
      <c r="I143" s="74" t="s">
        <v>388</v>
      </c>
      <c r="J143" s="104">
        <v>227208</v>
      </c>
      <c r="K143" s="25">
        <v>16520</v>
      </c>
      <c r="L143" s="10">
        <f>K143</f>
        <v>16520</v>
      </c>
    </row>
    <row r="144" spans="1:12" s="4" customFormat="1" ht="15" customHeight="1" x14ac:dyDescent="0.25">
      <c r="A144" s="52">
        <v>136</v>
      </c>
      <c r="B144" s="86">
        <v>130928339</v>
      </c>
      <c r="C144" s="39">
        <v>44152</v>
      </c>
      <c r="D144" s="22">
        <v>107</v>
      </c>
      <c r="E144" s="22">
        <v>9905</v>
      </c>
      <c r="F144" s="22" t="s">
        <v>186</v>
      </c>
      <c r="G144" s="22" t="s">
        <v>21</v>
      </c>
      <c r="H144" s="94" t="s">
        <v>425</v>
      </c>
      <c r="I144" s="22" t="s">
        <v>60</v>
      </c>
      <c r="J144" s="104">
        <v>239601</v>
      </c>
      <c r="K144" s="24">
        <v>85528.17</v>
      </c>
      <c r="L144" s="10">
        <f>K144</f>
        <v>85528.17</v>
      </c>
    </row>
    <row r="145" spans="1:12" s="4" customFormat="1" ht="15" customHeight="1" x14ac:dyDescent="0.25">
      <c r="A145" s="52">
        <v>137</v>
      </c>
      <c r="B145" s="80">
        <v>132770285</v>
      </c>
      <c r="C145" s="38">
        <v>45946</v>
      </c>
      <c r="D145" s="13">
        <v>100</v>
      </c>
      <c r="E145" s="57">
        <v>22168</v>
      </c>
      <c r="F145" s="57" t="s">
        <v>187</v>
      </c>
      <c r="G145" s="16" t="s">
        <v>22</v>
      </c>
      <c r="H145" s="94" t="s">
        <v>425</v>
      </c>
      <c r="I145" s="17" t="s">
        <v>45</v>
      </c>
      <c r="J145" s="104">
        <v>231101</v>
      </c>
      <c r="K145" s="19">
        <v>247210</v>
      </c>
      <c r="L145" s="10"/>
    </row>
    <row r="146" spans="1:12" s="4" customFormat="1" ht="15" customHeight="1" x14ac:dyDescent="0.25">
      <c r="A146" s="52">
        <v>138</v>
      </c>
      <c r="B146" s="80">
        <v>132770285</v>
      </c>
      <c r="C146" s="38">
        <v>45946</v>
      </c>
      <c r="D146" s="13">
        <v>101</v>
      </c>
      <c r="E146" s="57">
        <v>22161</v>
      </c>
      <c r="F146" s="57" t="s">
        <v>188</v>
      </c>
      <c r="G146" s="16" t="s">
        <v>22</v>
      </c>
      <c r="H146" s="94" t="s">
        <v>425</v>
      </c>
      <c r="I146" s="17" t="s">
        <v>45</v>
      </c>
      <c r="J146" s="104">
        <v>231101</v>
      </c>
      <c r="K146" s="19">
        <v>55564</v>
      </c>
      <c r="L146" s="10"/>
    </row>
    <row r="147" spans="1:12" s="4" customFormat="1" ht="15" customHeight="1" x14ac:dyDescent="0.25">
      <c r="A147" s="52">
        <v>139</v>
      </c>
      <c r="B147" s="80">
        <v>132770285</v>
      </c>
      <c r="C147" s="38">
        <v>45967</v>
      </c>
      <c r="D147" s="13">
        <v>102</v>
      </c>
      <c r="E147" s="57">
        <v>22230</v>
      </c>
      <c r="F147" s="57" t="s">
        <v>293</v>
      </c>
      <c r="G147" s="16" t="s">
        <v>22</v>
      </c>
      <c r="H147" s="94" t="s">
        <v>425</v>
      </c>
      <c r="I147" s="17" t="s">
        <v>45</v>
      </c>
      <c r="J147" s="104">
        <v>231101</v>
      </c>
      <c r="K147" s="19">
        <v>15250</v>
      </c>
      <c r="L147" s="10">
        <f>SUM(K145:K147)</f>
        <v>318024</v>
      </c>
    </row>
    <row r="148" spans="1:12" s="4" customFormat="1" ht="15" customHeight="1" x14ac:dyDescent="0.25">
      <c r="A148" s="52">
        <v>140</v>
      </c>
      <c r="B148" s="78">
        <v>101080159</v>
      </c>
      <c r="C148" s="67">
        <v>46003</v>
      </c>
      <c r="D148" s="13">
        <v>22210</v>
      </c>
      <c r="E148" s="68">
        <v>22334</v>
      </c>
      <c r="F148" s="68" t="s">
        <v>389</v>
      </c>
      <c r="G148" s="66" t="s">
        <v>387</v>
      </c>
      <c r="H148" s="94" t="s">
        <v>426</v>
      </c>
      <c r="I148" s="74" t="s">
        <v>388</v>
      </c>
      <c r="J148" s="104">
        <v>227204</v>
      </c>
      <c r="K148" s="77">
        <v>171100</v>
      </c>
      <c r="L148" s="10">
        <f>K148</f>
        <v>171100</v>
      </c>
    </row>
    <row r="149" spans="1:12" s="4" customFormat="1" ht="40.5" x14ac:dyDescent="0.25">
      <c r="A149" s="52">
        <v>141</v>
      </c>
      <c r="B149" s="68">
        <v>101080159</v>
      </c>
      <c r="C149" s="37">
        <v>45884</v>
      </c>
      <c r="D149" s="16">
        <v>2176</v>
      </c>
      <c r="E149" s="57">
        <v>22062</v>
      </c>
      <c r="F149" s="57" t="s">
        <v>189</v>
      </c>
      <c r="G149" s="16" t="s">
        <v>23</v>
      </c>
      <c r="H149" s="94" t="s">
        <v>425</v>
      </c>
      <c r="I149" s="14" t="s">
        <v>443</v>
      </c>
      <c r="J149" s="107" t="s">
        <v>403</v>
      </c>
      <c r="K149" s="19">
        <v>238400</v>
      </c>
    </row>
    <row r="150" spans="1:12" s="4" customFormat="1" ht="15.75" x14ac:dyDescent="0.25">
      <c r="A150" s="52">
        <v>142</v>
      </c>
      <c r="B150" s="68">
        <v>101080159</v>
      </c>
      <c r="C150" s="37">
        <v>45923</v>
      </c>
      <c r="D150" s="16">
        <v>2363</v>
      </c>
      <c r="E150" s="57">
        <v>22122</v>
      </c>
      <c r="F150" s="57" t="s">
        <v>190</v>
      </c>
      <c r="G150" s="16" t="s">
        <v>23</v>
      </c>
      <c r="H150" s="94" t="s">
        <v>425</v>
      </c>
      <c r="I150" s="14" t="s">
        <v>78</v>
      </c>
      <c r="J150" s="104">
        <v>239301</v>
      </c>
      <c r="K150" s="19">
        <v>156084.5</v>
      </c>
    </row>
    <row r="151" spans="1:12" s="4" customFormat="1" ht="15.75" x14ac:dyDescent="0.25">
      <c r="A151" s="52">
        <v>143</v>
      </c>
      <c r="B151" s="68">
        <v>101080159</v>
      </c>
      <c r="C151" s="37">
        <v>45964</v>
      </c>
      <c r="D151" s="16">
        <v>2581</v>
      </c>
      <c r="E151" s="57">
        <v>22203</v>
      </c>
      <c r="F151" s="57" t="s">
        <v>259</v>
      </c>
      <c r="G151" s="16" t="s">
        <v>23</v>
      </c>
      <c r="H151" s="94" t="s">
        <v>425</v>
      </c>
      <c r="I151" s="17" t="s">
        <v>51</v>
      </c>
      <c r="J151" s="104">
        <v>234101</v>
      </c>
      <c r="K151" s="19">
        <v>203042.4</v>
      </c>
    </row>
    <row r="152" spans="1:12" s="4" customFormat="1" ht="15.75" x14ac:dyDescent="0.25">
      <c r="A152" s="52">
        <v>144</v>
      </c>
      <c r="B152" s="68">
        <v>101080159</v>
      </c>
      <c r="C152" s="37">
        <v>45994</v>
      </c>
      <c r="D152" s="16">
        <v>2738</v>
      </c>
      <c r="E152" s="57">
        <v>22271</v>
      </c>
      <c r="F152" s="57" t="s">
        <v>321</v>
      </c>
      <c r="G152" s="16" t="s">
        <v>23</v>
      </c>
      <c r="H152" s="94" t="s">
        <v>425</v>
      </c>
      <c r="I152" s="17" t="s">
        <v>51</v>
      </c>
      <c r="J152" s="104">
        <v>234101</v>
      </c>
      <c r="K152" s="19">
        <v>247500</v>
      </c>
    </row>
    <row r="153" spans="1:12" s="4" customFormat="1" ht="15.75" x14ac:dyDescent="0.25">
      <c r="A153" s="52">
        <v>145</v>
      </c>
      <c r="B153" s="68">
        <v>101080159</v>
      </c>
      <c r="C153" s="37">
        <v>46013</v>
      </c>
      <c r="D153" s="16">
        <v>2828</v>
      </c>
      <c r="E153" s="57">
        <v>22305</v>
      </c>
      <c r="F153" s="57" t="s">
        <v>366</v>
      </c>
      <c r="G153" s="16" t="s">
        <v>23</v>
      </c>
      <c r="H153" s="94" t="s">
        <v>425</v>
      </c>
      <c r="I153" s="14" t="s">
        <v>78</v>
      </c>
      <c r="J153" s="104">
        <v>239301</v>
      </c>
      <c r="K153" s="19">
        <v>260030</v>
      </c>
      <c r="L153" s="10">
        <f>SUM(K149:K153)</f>
        <v>1105056.8999999999</v>
      </c>
    </row>
    <row r="154" spans="1:12" s="4" customFormat="1" ht="27" x14ac:dyDescent="0.25">
      <c r="A154" s="52">
        <v>146</v>
      </c>
      <c r="B154" s="68">
        <v>130696306</v>
      </c>
      <c r="C154" s="38">
        <v>45967</v>
      </c>
      <c r="D154" s="16">
        <v>1230</v>
      </c>
      <c r="E154" s="57">
        <v>22213</v>
      </c>
      <c r="F154" s="60" t="s">
        <v>278</v>
      </c>
      <c r="G154" s="16" t="s">
        <v>24</v>
      </c>
      <c r="H154" s="94" t="s">
        <v>425</v>
      </c>
      <c r="I154" s="17" t="s">
        <v>87</v>
      </c>
      <c r="J154" s="104" t="s">
        <v>404</v>
      </c>
      <c r="K154" s="19">
        <v>231733.6</v>
      </c>
      <c r="L154" s="10"/>
    </row>
    <row r="155" spans="1:12" s="4" customFormat="1" ht="27" x14ac:dyDescent="0.25">
      <c r="A155" s="52">
        <v>147</v>
      </c>
      <c r="B155" s="68">
        <v>130696306</v>
      </c>
      <c r="C155" s="38">
        <v>45995</v>
      </c>
      <c r="D155" s="16">
        <v>3</v>
      </c>
      <c r="E155" s="57">
        <v>22276</v>
      </c>
      <c r="F155" s="60" t="s">
        <v>193</v>
      </c>
      <c r="G155" s="16" t="s">
        <v>24</v>
      </c>
      <c r="H155" s="94" t="s">
        <v>425</v>
      </c>
      <c r="I155" s="17" t="s">
        <v>87</v>
      </c>
      <c r="J155" s="104" t="s">
        <v>405</v>
      </c>
      <c r="K155" s="19">
        <v>178542.4</v>
      </c>
      <c r="L155" s="10"/>
    </row>
    <row r="156" spans="1:12" s="4" customFormat="1" ht="27" x14ac:dyDescent="0.25">
      <c r="A156" s="52">
        <v>148</v>
      </c>
      <c r="B156" s="68">
        <v>130696306</v>
      </c>
      <c r="C156" s="38">
        <v>46031</v>
      </c>
      <c r="D156" s="16">
        <v>13</v>
      </c>
      <c r="E156" s="57">
        <v>22347</v>
      </c>
      <c r="F156" s="60" t="s">
        <v>435</v>
      </c>
      <c r="G156" s="16" t="s">
        <v>24</v>
      </c>
      <c r="H156" s="94" t="s">
        <v>425</v>
      </c>
      <c r="I156" s="17" t="s">
        <v>87</v>
      </c>
      <c r="J156" s="104" t="s">
        <v>436</v>
      </c>
      <c r="K156" s="19">
        <v>149082.5</v>
      </c>
      <c r="L156" s="10">
        <f>K154+K155+K156</f>
        <v>559358.5</v>
      </c>
    </row>
    <row r="157" spans="1:12" s="4" customFormat="1" ht="15" customHeight="1" x14ac:dyDescent="0.25">
      <c r="A157" s="52">
        <v>149</v>
      </c>
      <c r="B157" s="88" t="s">
        <v>286</v>
      </c>
      <c r="C157" s="39">
        <v>44138</v>
      </c>
      <c r="D157" s="22">
        <v>8</v>
      </c>
      <c r="E157" s="26">
        <v>10010</v>
      </c>
      <c r="F157" s="26" t="s">
        <v>191</v>
      </c>
      <c r="G157" s="26" t="s">
        <v>25</v>
      </c>
      <c r="H157" s="94" t="s">
        <v>426</v>
      </c>
      <c r="I157" s="26" t="s">
        <v>57</v>
      </c>
      <c r="J157" s="104">
        <v>227207</v>
      </c>
      <c r="K157" s="24">
        <v>14160</v>
      </c>
      <c r="L157" s="10">
        <f>K157</f>
        <v>14160</v>
      </c>
    </row>
    <row r="158" spans="1:12" s="4" customFormat="1" ht="15" customHeight="1" x14ac:dyDescent="0.25">
      <c r="A158" s="52">
        <v>150</v>
      </c>
      <c r="B158" s="68">
        <v>131974341</v>
      </c>
      <c r="C158" s="61">
        <v>45994</v>
      </c>
      <c r="D158" s="20">
        <v>326</v>
      </c>
      <c r="E158" s="57">
        <v>22267</v>
      </c>
      <c r="F158" s="57" t="s">
        <v>330</v>
      </c>
      <c r="G158" s="16" t="s">
        <v>329</v>
      </c>
      <c r="H158" s="94" t="s">
        <v>425</v>
      </c>
      <c r="I158" s="17" t="s">
        <v>51</v>
      </c>
      <c r="J158" s="104">
        <v>234101</v>
      </c>
      <c r="K158" s="62">
        <v>221250</v>
      </c>
      <c r="L158" s="10"/>
    </row>
    <row r="159" spans="1:12" s="4" customFormat="1" ht="15" customHeight="1" x14ac:dyDescent="0.25">
      <c r="A159" s="52">
        <v>151</v>
      </c>
      <c r="B159" s="68">
        <v>131974341</v>
      </c>
      <c r="C159" s="61">
        <v>45994</v>
      </c>
      <c r="D159" s="20">
        <v>327</v>
      </c>
      <c r="E159" s="57">
        <v>22275</v>
      </c>
      <c r="F159" s="57" t="s">
        <v>328</v>
      </c>
      <c r="G159" s="16" t="s">
        <v>329</v>
      </c>
      <c r="H159" s="94" t="s">
        <v>425</v>
      </c>
      <c r="I159" s="17" t="s">
        <v>51</v>
      </c>
      <c r="J159" s="104">
        <v>234101</v>
      </c>
      <c r="K159" s="62">
        <v>114000</v>
      </c>
      <c r="L159" s="10">
        <f>SUM(K158+K159)</f>
        <v>335250</v>
      </c>
    </row>
    <row r="160" spans="1:12" s="4" customFormat="1" ht="46.5" customHeight="1" x14ac:dyDescent="0.25">
      <c r="A160" s="52">
        <v>152</v>
      </c>
      <c r="B160" s="68">
        <v>132404076</v>
      </c>
      <c r="C160" s="38">
        <v>45901</v>
      </c>
      <c r="D160" s="16">
        <v>182686</v>
      </c>
      <c r="E160" s="57">
        <v>22138</v>
      </c>
      <c r="F160" s="58" t="s">
        <v>194</v>
      </c>
      <c r="G160" s="16" t="s">
        <v>94</v>
      </c>
      <c r="H160" s="94" t="s">
        <v>425</v>
      </c>
      <c r="I160" s="53" t="s">
        <v>101</v>
      </c>
      <c r="J160" s="104" t="s">
        <v>406</v>
      </c>
      <c r="K160" s="18">
        <f>1732240-472000-18000</f>
        <v>1242240</v>
      </c>
      <c r="L160" s="10"/>
    </row>
    <row r="161" spans="1:12" s="4" customFormat="1" ht="27" x14ac:dyDescent="0.25">
      <c r="A161" s="52">
        <v>153</v>
      </c>
      <c r="B161" s="68">
        <v>132404076</v>
      </c>
      <c r="C161" s="38">
        <v>45931</v>
      </c>
      <c r="D161" s="16">
        <v>187142</v>
      </c>
      <c r="E161" s="57">
        <v>22145</v>
      </c>
      <c r="F161" s="58" t="s">
        <v>195</v>
      </c>
      <c r="G161" s="16" t="s">
        <v>94</v>
      </c>
      <c r="H161" s="94" t="s">
        <v>425</v>
      </c>
      <c r="I161" s="53" t="s">
        <v>101</v>
      </c>
      <c r="J161" s="104">
        <v>263201</v>
      </c>
      <c r="K161" s="18">
        <v>40238</v>
      </c>
      <c r="L161" s="10">
        <f>SUM(K160:K161)</f>
        <v>1282478</v>
      </c>
    </row>
    <row r="162" spans="1:12" s="4" customFormat="1" ht="14.25" customHeight="1" x14ac:dyDescent="0.25">
      <c r="A162" s="52">
        <v>154</v>
      </c>
      <c r="B162" s="68">
        <v>131848712</v>
      </c>
      <c r="C162" s="38">
        <v>45875</v>
      </c>
      <c r="D162" s="16">
        <v>311833</v>
      </c>
      <c r="E162" s="57">
        <v>22017</v>
      </c>
      <c r="F162" s="57" t="s">
        <v>196</v>
      </c>
      <c r="G162" s="16" t="s">
        <v>75</v>
      </c>
      <c r="H162" s="94" t="s">
        <v>425</v>
      </c>
      <c r="I162" s="17" t="s">
        <v>76</v>
      </c>
      <c r="J162" s="104">
        <v>239601</v>
      </c>
      <c r="K162" s="18">
        <v>14502.2</v>
      </c>
      <c r="L162" s="10"/>
    </row>
    <row r="163" spans="1:12" s="4" customFormat="1" ht="14.25" customHeight="1" x14ac:dyDescent="0.25">
      <c r="A163" s="52">
        <v>155</v>
      </c>
      <c r="B163" s="68">
        <v>131848712</v>
      </c>
      <c r="C163" s="38">
        <v>45884</v>
      </c>
      <c r="D163" s="16">
        <v>312002</v>
      </c>
      <c r="E163" s="57">
        <v>22074</v>
      </c>
      <c r="F163" s="57" t="s">
        <v>197</v>
      </c>
      <c r="G163" s="16" t="s">
        <v>75</v>
      </c>
      <c r="H163" s="94" t="s">
        <v>425</v>
      </c>
      <c r="I163" s="17" t="s">
        <v>76</v>
      </c>
      <c r="J163" s="104">
        <v>239601</v>
      </c>
      <c r="K163" s="18">
        <v>8100</v>
      </c>
      <c r="L163" s="10"/>
    </row>
    <row r="164" spans="1:12" s="4" customFormat="1" ht="27" x14ac:dyDescent="0.25">
      <c r="A164" s="52">
        <v>156</v>
      </c>
      <c r="B164" s="68">
        <v>131848712</v>
      </c>
      <c r="C164" s="38">
        <v>45910</v>
      </c>
      <c r="D164" s="16">
        <v>315556</v>
      </c>
      <c r="E164" s="57">
        <v>22105</v>
      </c>
      <c r="F164" s="57" t="s">
        <v>198</v>
      </c>
      <c r="G164" s="16" t="s">
        <v>75</v>
      </c>
      <c r="H164" s="94" t="s">
        <v>425</v>
      </c>
      <c r="I164" s="17" t="s">
        <v>76</v>
      </c>
      <c r="J164" s="104" t="s">
        <v>407</v>
      </c>
      <c r="K164" s="18">
        <v>19026.099999999999</v>
      </c>
      <c r="L164" s="10"/>
    </row>
    <row r="165" spans="1:12" s="4" customFormat="1" ht="67.5" x14ac:dyDescent="0.25">
      <c r="A165" s="52">
        <v>157</v>
      </c>
      <c r="B165" s="68">
        <v>131848712</v>
      </c>
      <c r="C165" s="38">
        <v>45916</v>
      </c>
      <c r="D165" s="16">
        <v>316341</v>
      </c>
      <c r="E165" s="57">
        <v>22095</v>
      </c>
      <c r="F165" s="57" t="s">
        <v>199</v>
      </c>
      <c r="G165" s="16" t="s">
        <v>75</v>
      </c>
      <c r="H165" s="94" t="s">
        <v>425</v>
      </c>
      <c r="I165" s="17" t="s">
        <v>76</v>
      </c>
      <c r="J165" s="104" t="s">
        <v>408</v>
      </c>
      <c r="K165" s="18">
        <v>46075.012000000002</v>
      </c>
      <c r="L165" s="10"/>
    </row>
    <row r="166" spans="1:12" s="4" customFormat="1" ht="67.5" x14ac:dyDescent="0.25">
      <c r="A166" s="52">
        <v>158</v>
      </c>
      <c r="B166" s="68">
        <v>131848712</v>
      </c>
      <c r="C166" s="38">
        <v>45902</v>
      </c>
      <c r="D166" s="16">
        <v>314810</v>
      </c>
      <c r="E166" s="57">
        <v>22103</v>
      </c>
      <c r="F166" s="57" t="s">
        <v>200</v>
      </c>
      <c r="G166" s="16" t="s">
        <v>75</v>
      </c>
      <c r="H166" s="94" t="s">
        <v>425</v>
      </c>
      <c r="I166" s="17" t="s">
        <v>76</v>
      </c>
      <c r="J166" s="104" t="s">
        <v>409</v>
      </c>
      <c r="K166" s="18">
        <v>206209.69</v>
      </c>
      <c r="L166" s="10"/>
    </row>
    <row r="167" spans="1:12" s="4" customFormat="1" ht="40.5" x14ac:dyDescent="0.25">
      <c r="A167" s="52">
        <v>159</v>
      </c>
      <c r="B167" s="68">
        <v>131848712</v>
      </c>
      <c r="C167" s="38">
        <v>45903</v>
      </c>
      <c r="D167" s="16">
        <v>314865</v>
      </c>
      <c r="E167" s="57">
        <v>22104</v>
      </c>
      <c r="F167" s="57" t="s">
        <v>201</v>
      </c>
      <c r="G167" s="16" t="s">
        <v>75</v>
      </c>
      <c r="H167" s="94" t="s">
        <v>425</v>
      </c>
      <c r="I167" s="17" t="s">
        <v>76</v>
      </c>
      <c r="J167" s="104" t="s">
        <v>410</v>
      </c>
      <c r="K167" s="18">
        <v>247460</v>
      </c>
      <c r="L167" s="10"/>
    </row>
    <row r="168" spans="1:12" s="4" customFormat="1" ht="54" x14ac:dyDescent="0.25">
      <c r="A168" s="52">
        <v>160</v>
      </c>
      <c r="B168" s="68">
        <v>131848712</v>
      </c>
      <c r="C168" s="38">
        <v>45964</v>
      </c>
      <c r="D168" s="16">
        <v>320753</v>
      </c>
      <c r="E168" s="57">
        <v>22237</v>
      </c>
      <c r="F168" s="57" t="s">
        <v>298</v>
      </c>
      <c r="G168" s="16" t="s">
        <v>75</v>
      </c>
      <c r="H168" s="94" t="s">
        <v>425</v>
      </c>
      <c r="I168" s="17" t="s">
        <v>76</v>
      </c>
      <c r="J168" s="104" t="s">
        <v>411</v>
      </c>
      <c r="K168" s="18">
        <v>251015.2</v>
      </c>
      <c r="L168" s="10">
        <f>SUM(K162:K168)</f>
        <v>792388.20200000005</v>
      </c>
    </row>
    <row r="169" spans="1:12" s="4" customFormat="1" ht="27" x14ac:dyDescent="0.25">
      <c r="A169" s="52">
        <v>161</v>
      </c>
      <c r="B169" s="68">
        <v>130021521</v>
      </c>
      <c r="C169" s="38">
        <v>46035</v>
      </c>
      <c r="D169" s="16">
        <v>5751</v>
      </c>
      <c r="E169" s="57">
        <v>22356</v>
      </c>
      <c r="F169" s="57" t="s">
        <v>445</v>
      </c>
      <c r="G169" s="16" t="s">
        <v>447</v>
      </c>
      <c r="H169" s="94" t="s">
        <v>425</v>
      </c>
      <c r="I169" s="14" t="s">
        <v>449</v>
      </c>
      <c r="J169" s="104" t="s">
        <v>450</v>
      </c>
      <c r="K169" s="18">
        <v>109380</v>
      </c>
      <c r="L169" s="10">
        <f>K169</f>
        <v>109380</v>
      </c>
    </row>
    <row r="170" spans="1:12" s="4" customFormat="1" ht="15" customHeight="1" x14ac:dyDescent="0.25">
      <c r="A170" s="52">
        <v>162</v>
      </c>
      <c r="B170" s="78">
        <v>101554942</v>
      </c>
      <c r="C170" s="67">
        <v>46006</v>
      </c>
      <c r="D170" s="82">
        <v>6741</v>
      </c>
      <c r="E170" s="68">
        <v>22332</v>
      </c>
      <c r="F170" s="68" t="s">
        <v>401</v>
      </c>
      <c r="G170" s="66" t="s">
        <v>399</v>
      </c>
      <c r="H170" s="94" t="s">
        <v>426</v>
      </c>
      <c r="I170" s="74" t="s">
        <v>400</v>
      </c>
      <c r="J170" s="104">
        <v>237104</v>
      </c>
      <c r="K170" s="77">
        <v>62640</v>
      </c>
      <c r="L170" s="10">
        <f>K170</f>
        <v>62640</v>
      </c>
    </row>
    <row r="171" spans="1:12" s="4" customFormat="1" ht="15" customHeight="1" x14ac:dyDescent="0.25">
      <c r="A171" s="52">
        <v>163</v>
      </c>
      <c r="B171" s="68">
        <v>131726011</v>
      </c>
      <c r="C171" s="37">
        <v>45964</v>
      </c>
      <c r="D171" s="13">
        <v>780</v>
      </c>
      <c r="E171" s="57">
        <v>22209</v>
      </c>
      <c r="F171" s="58" t="s">
        <v>265</v>
      </c>
      <c r="G171" s="13" t="s">
        <v>108</v>
      </c>
      <c r="H171" s="94" t="s">
        <v>425</v>
      </c>
      <c r="I171" s="17" t="s">
        <v>51</v>
      </c>
      <c r="J171" s="104">
        <v>234101</v>
      </c>
      <c r="K171" s="15">
        <v>12302.21</v>
      </c>
      <c r="L171" s="10"/>
    </row>
    <row r="172" spans="1:12" s="4" customFormat="1" ht="15" customHeight="1" x14ac:dyDescent="0.25">
      <c r="A172" s="52">
        <v>164</v>
      </c>
      <c r="B172" s="68">
        <v>131726011</v>
      </c>
      <c r="C172" s="37">
        <v>46028</v>
      </c>
      <c r="D172" s="13">
        <v>799</v>
      </c>
      <c r="E172" s="57">
        <v>22339</v>
      </c>
      <c r="F172" s="58" t="s">
        <v>293</v>
      </c>
      <c r="G172" s="13" t="s">
        <v>108</v>
      </c>
      <c r="H172" s="94" t="s">
        <v>425</v>
      </c>
      <c r="I172" s="17" t="s">
        <v>51</v>
      </c>
      <c r="J172" s="104">
        <v>234101</v>
      </c>
      <c r="K172" s="15">
        <v>226517.8</v>
      </c>
      <c r="L172" s="10">
        <f>K171+K172</f>
        <v>238820.00999999998</v>
      </c>
    </row>
    <row r="173" spans="1:12" s="4" customFormat="1" ht="15" customHeight="1" x14ac:dyDescent="0.25">
      <c r="A173" s="52">
        <v>165</v>
      </c>
      <c r="B173" s="68">
        <v>132522443</v>
      </c>
      <c r="C173" s="38">
        <v>45947</v>
      </c>
      <c r="D173" s="16">
        <v>1205</v>
      </c>
      <c r="E173" s="57">
        <v>22136</v>
      </c>
      <c r="F173" s="57" t="s">
        <v>203</v>
      </c>
      <c r="G173" s="16" t="s">
        <v>26</v>
      </c>
      <c r="H173" s="94" t="s">
        <v>425</v>
      </c>
      <c r="I173" s="17" t="s">
        <v>51</v>
      </c>
      <c r="J173" s="104">
        <v>234101</v>
      </c>
      <c r="K173" s="18">
        <v>150000</v>
      </c>
    </row>
    <row r="174" spans="1:12" s="4" customFormat="1" ht="15" customHeight="1" x14ac:dyDescent="0.25">
      <c r="A174" s="52">
        <v>166</v>
      </c>
      <c r="B174" s="68">
        <v>132522443</v>
      </c>
      <c r="C174" s="38">
        <v>45925</v>
      </c>
      <c r="D174" s="16">
        <v>11800</v>
      </c>
      <c r="E174" s="57">
        <v>22174</v>
      </c>
      <c r="F174" s="57" t="s">
        <v>204</v>
      </c>
      <c r="G174" s="16" t="s">
        <v>26</v>
      </c>
      <c r="H174" s="94" t="s">
        <v>425</v>
      </c>
      <c r="I174" s="17" t="s">
        <v>51</v>
      </c>
      <c r="J174" s="104">
        <v>234101</v>
      </c>
      <c r="K174" s="18">
        <v>135000</v>
      </c>
    </row>
    <row r="175" spans="1:12" s="4" customFormat="1" ht="15" customHeight="1" x14ac:dyDescent="0.25">
      <c r="A175" s="52">
        <v>167</v>
      </c>
      <c r="B175" s="68">
        <v>132522443</v>
      </c>
      <c r="C175" s="38">
        <v>46003</v>
      </c>
      <c r="D175" s="16">
        <v>1276</v>
      </c>
      <c r="E175" s="57">
        <v>22282</v>
      </c>
      <c r="F175" s="57" t="s">
        <v>342</v>
      </c>
      <c r="G175" s="16" t="s">
        <v>26</v>
      </c>
      <c r="H175" s="94" t="s">
        <v>425</v>
      </c>
      <c r="I175" s="17" t="s">
        <v>51</v>
      </c>
      <c r="J175" s="104">
        <v>234101</v>
      </c>
      <c r="K175" s="18">
        <v>225000</v>
      </c>
    </row>
    <row r="176" spans="1:12" s="4" customFormat="1" ht="15" customHeight="1" x14ac:dyDescent="0.25">
      <c r="A176" s="52">
        <v>168</v>
      </c>
      <c r="B176" s="68">
        <v>132522443</v>
      </c>
      <c r="C176" s="38">
        <v>46014</v>
      </c>
      <c r="D176" s="16">
        <v>1291</v>
      </c>
      <c r="E176" s="57">
        <v>22317</v>
      </c>
      <c r="F176" s="57" t="s">
        <v>185</v>
      </c>
      <c r="G176" s="16" t="s">
        <v>26</v>
      </c>
      <c r="H176" s="94" t="s">
        <v>425</v>
      </c>
      <c r="I176" s="17" t="s">
        <v>51</v>
      </c>
      <c r="J176" s="104">
        <v>234101</v>
      </c>
      <c r="K176" s="18">
        <v>225000</v>
      </c>
      <c r="L176" s="10">
        <f>SUM(K173:K176)</f>
        <v>735000</v>
      </c>
    </row>
    <row r="177" spans="1:12" s="4" customFormat="1" ht="15.75" x14ac:dyDescent="0.25">
      <c r="A177" s="52">
        <v>169</v>
      </c>
      <c r="B177" s="68">
        <v>130186121</v>
      </c>
      <c r="C177" s="38">
        <v>45915</v>
      </c>
      <c r="D177" s="20">
        <v>313</v>
      </c>
      <c r="E177" s="20">
        <v>22114</v>
      </c>
      <c r="F177" s="17" t="s">
        <v>205</v>
      </c>
      <c r="G177" s="20" t="s">
        <v>27</v>
      </c>
      <c r="H177" s="94" t="s">
        <v>425</v>
      </c>
      <c r="I177" s="14" t="s">
        <v>78</v>
      </c>
      <c r="J177" s="104">
        <v>234101</v>
      </c>
      <c r="K177" s="18">
        <v>210276</v>
      </c>
      <c r="L177" s="10"/>
    </row>
    <row r="178" spans="1:12" s="4" customFormat="1" ht="27" x14ac:dyDescent="0.25">
      <c r="A178" s="52">
        <v>170</v>
      </c>
      <c r="B178" s="68">
        <v>130186121</v>
      </c>
      <c r="C178" s="38">
        <v>46000</v>
      </c>
      <c r="D178" s="20">
        <v>537</v>
      </c>
      <c r="E178" s="20">
        <v>22284</v>
      </c>
      <c r="F178" s="17" t="s">
        <v>337</v>
      </c>
      <c r="G178" s="20" t="s">
        <v>27</v>
      </c>
      <c r="H178" s="94" t="s">
        <v>425</v>
      </c>
      <c r="I178" s="14" t="s">
        <v>338</v>
      </c>
      <c r="J178" s="104" t="s">
        <v>412</v>
      </c>
      <c r="K178" s="18">
        <v>107480</v>
      </c>
      <c r="L178" s="10"/>
    </row>
    <row r="179" spans="1:12" s="4" customFormat="1" ht="15.75" x14ac:dyDescent="0.25">
      <c r="A179" s="52">
        <v>171</v>
      </c>
      <c r="B179" s="68">
        <v>130186121</v>
      </c>
      <c r="C179" s="38">
        <v>45947</v>
      </c>
      <c r="D179" s="20">
        <v>392</v>
      </c>
      <c r="E179" s="20">
        <v>22175</v>
      </c>
      <c r="F179" s="17" t="s">
        <v>206</v>
      </c>
      <c r="G179" s="20" t="s">
        <v>27</v>
      </c>
      <c r="H179" s="94" t="s">
        <v>425</v>
      </c>
      <c r="I179" s="14" t="s">
        <v>78</v>
      </c>
      <c r="J179" s="104">
        <v>239301</v>
      </c>
      <c r="K179" s="18">
        <v>216648</v>
      </c>
      <c r="L179" s="10"/>
    </row>
    <row r="180" spans="1:12" s="4" customFormat="1" ht="15" customHeight="1" x14ac:dyDescent="0.25">
      <c r="A180" s="52">
        <v>172</v>
      </c>
      <c r="B180" s="68">
        <v>130186121</v>
      </c>
      <c r="C180" s="38">
        <v>46042</v>
      </c>
      <c r="D180" s="20">
        <v>611</v>
      </c>
      <c r="E180" s="20">
        <v>22366</v>
      </c>
      <c r="F180" s="17" t="s">
        <v>473</v>
      </c>
      <c r="G180" s="20" t="s">
        <v>27</v>
      </c>
      <c r="H180" s="94" t="s">
        <v>425</v>
      </c>
      <c r="I180" s="14" t="s">
        <v>78</v>
      </c>
      <c r="J180" s="104">
        <v>239301</v>
      </c>
      <c r="K180" s="18">
        <v>161424</v>
      </c>
      <c r="L180" s="10">
        <f>K177+K178+K180</f>
        <v>479180</v>
      </c>
    </row>
    <row r="181" spans="1:12" s="4" customFormat="1" ht="15" customHeight="1" x14ac:dyDescent="0.25">
      <c r="A181" s="52">
        <v>173</v>
      </c>
      <c r="B181" s="68">
        <v>132645431</v>
      </c>
      <c r="C181" s="38">
        <v>46034</v>
      </c>
      <c r="D181" s="20" t="s">
        <v>457</v>
      </c>
      <c r="E181" s="20">
        <v>22360</v>
      </c>
      <c r="F181" s="17" t="s">
        <v>458</v>
      </c>
      <c r="G181" s="20" t="s">
        <v>456</v>
      </c>
      <c r="H181" s="94" t="s">
        <v>425</v>
      </c>
      <c r="I181" s="14" t="s">
        <v>459</v>
      </c>
      <c r="J181" s="57">
        <v>233101</v>
      </c>
      <c r="K181" s="18">
        <v>127402.24000000001</v>
      </c>
      <c r="L181" s="10">
        <f>K181</f>
        <v>127402.24000000001</v>
      </c>
    </row>
    <row r="182" spans="1:12" s="4" customFormat="1" ht="15.75" x14ac:dyDescent="0.25">
      <c r="A182" s="52">
        <v>174</v>
      </c>
      <c r="B182" s="68">
        <v>131860028</v>
      </c>
      <c r="C182" s="38">
        <v>45916</v>
      </c>
      <c r="D182" s="16">
        <v>12297</v>
      </c>
      <c r="E182" s="57">
        <v>22096</v>
      </c>
      <c r="F182" s="57" t="s">
        <v>207</v>
      </c>
      <c r="G182" s="16" t="s">
        <v>28</v>
      </c>
      <c r="H182" s="94" t="s">
        <v>425</v>
      </c>
      <c r="I182" s="14" t="s">
        <v>46</v>
      </c>
      <c r="J182" s="104">
        <v>234101</v>
      </c>
      <c r="K182" s="19">
        <v>233950</v>
      </c>
    </row>
    <row r="183" spans="1:12" s="4" customFormat="1" ht="15.75" x14ac:dyDescent="0.25">
      <c r="A183" s="52">
        <v>175</v>
      </c>
      <c r="B183" s="68">
        <v>131860028</v>
      </c>
      <c r="C183" s="38">
        <v>45944</v>
      </c>
      <c r="D183" s="16">
        <v>12499</v>
      </c>
      <c r="E183" s="57">
        <v>22151</v>
      </c>
      <c r="F183" s="57" t="s">
        <v>208</v>
      </c>
      <c r="G183" s="16" t="s">
        <v>28</v>
      </c>
      <c r="H183" s="94" t="s">
        <v>425</v>
      </c>
      <c r="I183" s="14" t="s">
        <v>46</v>
      </c>
      <c r="J183" s="104">
        <v>234101</v>
      </c>
      <c r="K183" s="19">
        <v>272000</v>
      </c>
    </row>
    <row r="184" spans="1:12" s="4" customFormat="1" ht="15.75" x14ac:dyDescent="0.25">
      <c r="A184" s="52">
        <v>176</v>
      </c>
      <c r="B184" s="68">
        <v>131860028</v>
      </c>
      <c r="C184" s="38">
        <v>45992</v>
      </c>
      <c r="D184" s="16">
        <v>12839</v>
      </c>
      <c r="E184" s="57">
        <v>22272</v>
      </c>
      <c r="F184" s="57" t="s">
        <v>322</v>
      </c>
      <c r="G184" s="16" t="s">
        <v>28</v>
      </c>
      <c r="H184" s="94" t="s">
        <v>425</v>
      </c>
      <c r="I184" s="14" t="s">
        <v>46</v>
      </c>
      <c r="J184" s="104">
        <v>234101</v>
      </c>
      <c r="K184" s="19">
        <v>219000</v>
      </c>
    </row>
    <row r="185" spans="1:12" s="4" customFormat="1" ht="15.75" x14ac:dyDescent="0.25">
      <c r="A185" s="52">
        <v>177</v>
      </c>
      <c r="B185" s="68">
        <v>131860028</v>
      </c>
      <c r="C185" s="38">
        <v>45994</v>
      </c>
      <c r="D185" s="16">
        <v>12857</v>
      </c>
      <c r="E185" s="57">
        <v>22079</v>
      </c>
      <c r="F185" s="57" t="s">
        <v>339</v>
      </c>
      <c r="G185" s="16" t="s">
        <v>28</v>
      </c>
      <c r="H185" s="94" t="s">
        <v>425</v>
      </c>
      <c r="I185" s="14" t="s">
        <v>46</v>
      </c>
      <c r="J185" s="104">
        <v>234101</v>
      </c>
      <c r="K185" s="19">
        <v>261000</v>
      </c>
    </row>
    <row r="186" spans="1:12" s="4" customFormat="1" ht="15.75" x14ac:dyDescent="0.25">
      <c r="A186" s="52">
        <v>178</v>
      </c>
      <c r="B186" s="68">
        <v>131860028</v>
      </c>
      <c r="C186" s="38">
        <v>46042</v>
      </c>
      <c r="D186" s="16">
        <v>13093</v>
      </c>
      <c r="E186" s="57">
        <v>22367</v>
      </c>
      <c r="F186" s="57" t="s">
        <v>472</v>
      </c>
      <c r="G186" s="16" t="s">
        <v>28</v>
      </c>
      <c r="H186" s="94" t="s">
        <v>425</v>
      </c>
      <c r="I186" s="14" t="s">
        <v>46</v>
      </c>
      <c r="J186" s="104">
        <v>234101</v>
      </c>
      <c r="K186" s="19">
        <v>267300</v>
      </c>
      <c r="L186" s="10">
        <f>SUM(K182:K186)</f>
        <v>1253250</v>
      </c>
    </row>
    <row r="187" spans="1:12" s="4" customFormat="1" ht="15.75" x14ac:dyDescent="0.25">
      <c r="A187" s="52">
        <v>179</v>
      </c>
      <c r="B187" s="68">
        <v>131907512</v>
      </c>
      <c r="C187" s="38">
        <v>45919</v>
      </c>
      <c r="D187" s="16">
        <v>1013</v>
      </c>
      <c r="E187" s="57">
        <v>22113</v>
      </c>
      <c r="F187" s="57" t="s">
        <v>209</v>
      </c>
      <c r="G187" s="16" t="s">
        <v>29</v>
      </c>
      <c r="H187" s="94" t="s">
        <v>425</v>
      </c>
      <c r="I187" s="14" t="s">
        <v>109</v>
      </c>
      <c r="J187" s="104">
        <v>263101</v>
      </c>
      <c r="K187" s="18">
        <v>138980</v>
      </c>
      <c r="L187" s="10"/>
    </row>
    <row r="188" spans="1:12" s="4" customFormat="1" ht="15.75" x14ac:dyDescent="0.25">
      <c r="A188" s="52">
        <v>180</v>
      </c>
      <c r="B188" s="68">
        <v>131907512</v>
      </c>
      <c r="C188" s="38">
        <v>46028</v>
      </c>
      <c r="D188" s="16">
        <v>1116</v>
      </c>
      <c r="E188" s="57">
        <v>22361</v>
      </c>
      <c r="F188" s="57" t="s">
        <v>475</v>
      </c>
      <c r="G188" s="16" t="s">
        <v>29</v>
      </c>
      <c r="H188" s="94" t="s">
        <v>425</v>
      </c>
      <c r="I188" s="14" t="s">
        <v>78</v>
      </c>
      <c r="J188" s="104">
        <v>239301</v>
      </c>
      <c r="K188" s="18">
        <v>271750</v>
      </c>
      <c r="L188" s="10">
        <f>SUM(K187:K188)</f>
        <v>410730</v>
      </c>
    </row>
    <row r="189" spans="1:12" s="4" customFormat="1" ht="37.5" customHeight="1" x14ac:dyDescent="0.25">
      <c r="A189" s="52">
        <v>181</v>
      </c>
      <c r="B189" s="68">
        <v>101625589</v>
      </c>
      <c r="C189" s="38">
        <v>45923</v>
      </c>
      <c r="D189" s="20">
        <v>10178043</v>
      </c>
      <c r="E189" s="20">
        <v>22124</v>
      </c>
      <c r="F189" s="17" t="s">
        <v>210</v>
      </c>
      <c r="G189" s="20" t="s">
        <v>30</v>
      </c>
      <c r="H189" s="94" t="s">
        <v>425</v>
      </c>
      <c r="I189" s="53" t="s">
        <v>101</v>
      </c>
      <c r="J189" s="104" t="s">
        <v>448</v>
      </c>
      <c r="K189" s="19">
        <v>132859.04</v>
      </c>
    </row>
    <row r="190" spans="1:12" s="4" customFormat="1" ht="15.75" x14ac:dyDescent="0.25">
      <c r="A190" s="52">
        <v>182</v>
      </c>
      <c r="B190" s="68">
        <v>101625589</v>
      </c>
      <c r="C190" s="38">
        <v>45993</v>
      </c>
      <c r="D190" s="20">
        <v>10184138</v>
      </c>
      <c r="E190" s="20">
        <v>22302</v>
      </c>
      <c r="F190" s="17" t="s">
        <v>353</v>
      </c>
      <c r="G190" s="20" t="s">
        <v>30</v>
      </c>
      <c r="H190" s="94" t="s">
        <v>425</v>
      </c>
      <c r="I190" s="14" t="s">
        <v>46</v>
      </c>
      <c r="J190" s="104">
        <v>234101</v>
      </c>
      <c r="K190" s="19">
        <v>222740</v>
      </c>
    </row>
    <row r="191" spans="1:12" s="4" customFormat="1" ht="15.75" x14ac:dyDescent="0.25">
      <c r="A191" s="52">
        <v>183</v>
      </c>
      <c r="B191" s="68">
        <v>101625589</v>
      </c>
      <c r="C191" s="38">
        <v>45993</v>
      </c>
      <c r="D191" s="20">
        <v>10184210</v>
      </c>
      <c r="E191" s="20">
        <v>22313</v>
      </c>
      <c r="F191" s="17" t="s">
        <v>352</v>
      </c>
      <c r="G191" s="20" t="s">
        <v>30</v>
      </c>
      <c r="H191" s="94" t="s">
        <v>425</v>
      </c>
      <c r="I191" s="14" t="s">
        <v>78</v>
      </c>
      <c r="J191" s="104">
        <v>239301</v>
      </c>
      <c r="K191" s="19">
        <v>261294.22</v>
      </c>
    </row>
    <row r="192" spans="1:12" s="4" customFormat="1" ht="27" x14ac:dyDescent="0.25">
      <c r="A192" s="52">
        <v>184</v>
      </c>
      <c r="B192" s="68">
        <v>101625589</v>
      </c>
      <c r="C192" s="38">
        <v>46030</v>
      </c>
      <c r="D192" s="20">
        <v>10186732</v>
      </c>
      <c r="E192" s="20">
        <v>22376</v>
      </c>
      <c r="F192" s="17" t="s">
        <v>476</v>
      </c>
      <c r="G192" s="20" t="s">
        <v>30</v>
      </c>
      <c r="H192" s="94" t="s">
        <v>425</v>
      </c>
      <c r="I192" s="14" t="s">
        <v>78</v>
      </c>
      <c r="J192" s="104" t="s">
        <v>477</v>
      </c>
      <c r="K192" s="19">
        <v>206500</v>
      </c>
      <c r="L192" s="10">
        <f>SUM(K189:K192)</f>
        <v>823393.26</v>
      </c>
    </row>
    <row r="193" spans="1:12" s="4" customFormat="1" ht="15.75" x14ac:dyDescent="0.25">
      <c r="A193" s="52">
        <v>185</v>
      </c>
      <c r="B193" s="68">
        <v>103031889</v>
      </c>
      <c r="C193" s="38">
        <v>46049</v>
      </c>
      <c r="D193" s="20">
        <v>133406</v>
      </c>
      <c r="E193" s="20">
        <v>22377</v>
      </c>
      <c r="F193" s="17" t="s">
        <v>479</v>
      </c>
      <c r="G193" s="20" t="s">
        <v>478</v>
      </c>
      <c r="H193" s="94" t="s">
        <v>425</v>
      </c>
      <c r="I193" s="14" t="s">
        <v>78</v>
      </c>
      <c r="J193" s="104">
        <v>239301</v>
      </c>
      <c r="K193" s="19">
        <v>13579.44</v>
      </c>
      <c r="L193" s="10">
        <f>K193</f>
        <v>13579.44</v>
      </c>
    </row>
    <row r="194" spans="1:12" s="4" customFormat="1" ht="27" x14ac:dyDescent="0.25">
      <c r="A194" s="52">
        <v>186</v>
      </c>
      <c r="B194" s="68">
        <v>103033075</v>
      </c>
      <c r="C194" s="38">
        <v>46038</v>
      </c>
      <c r="D194" s="20">
        <v>18471</v>
      </c>
      <c r="E194" s="20">
        <v>22359</v>
      </c>
      <c r="F194" s="17" t="s">
        <v>470</v>
      </c>
      <c r="G194" s="16" t="s">
        <v>469</v>
      </c>
      <c r="H194" s="94" t="s">
        <v>425</v>
      </c>
      <c r="I194" s="14" t="s">
        <v>55</v>
      </c>
      <c r="J194" s="104">
        <v>239201</v>
      </c>
      <c r="K194" s="19">
        <v>4000.01</v>
      </c>
      <c r="L194" s="10">
        <f>K194</f>
        <v>4000.01</v>
      </c>
    </row>
    <row r="195" spans="1:12" s="4" customFormat="1" ht="15" customHeight="1" x14ac:dyDescent="0.25">
      <c r="A195" s="52">
        <v>187</v>
      </c>
      <c r="B195" s="68">
        <v>131718434</v>
      </c>
      <c r="C195" s="38">
        <v>45947</v>
      </c>
      <c r="D195" s="16">
        <v>504</v>
      </c>
      <c r="E195" s="57">
        <v>22050</v>
      </c>
      <c r="F195" s="57" t="s">
        <v>212</v>
      </c>
      <c r="G195" s="16" t="s">
        <v>89</v>
      </c>
      <c r="H195" s="94" t="s">
        <v>425</v>
      </c>
      <c r="I195" s="17" t="s">
        <v>47</v>
      </c>
      <c r="J195" s="104">
        <v>239301</v>
      </c>
      <c r="K195" s="18">
        <v>115700</v>
      </c>
      <c r="L195" s="10">
        <f>K195</f>
        <v>115700</v>
      </c>
    </row>
    <row r="196" spans="1:12" s="4" customFormat="1" ht="15" customHeight="1" x14ac:dyDescent="0.25">
      <c r="A196" s="52">
        <v>188</v>
      </c>
      <c r="B196" s="68">
        <v>117840652</v>
      </c>
      <c r="C196" s="38">
        <v>45922</v>
      </c>
      <c r="D196" s="16">
        <v>11630</v>
      </c>
      <c r="E196" s="57">
        <v>22117</v>
      </c>
      <c r="F196" s="58" t="s">
        <v>213</v>
      </c>
      <c r="G196" s="46" t="s">
        <v>98</v>
      </c>
      <c r="H196" s="94" t="s">
        <v>425</v>
      </c>
      <c r="I196" s="30" t="s">
        <v>81</v>
      </c>
      <c r="J196" s="104">
        <v>234101</v>
      </c>
      <c r="K196" s="21">
        <v>266727.2</v>
      </c>
      <c r="L196" s="10"/>
    </row>
    <row r="197" spans="1:12" s="4" customFormat="1" ht="15" customHeight="1" x14ac:dyDescent="0.25">
      <c r="A197" s="52">
        <v>189</v>
      </c>
      <c r="B197" s="68">
        <v>117840652</v>
      </c>
      <c r="C197" s="38">
        <v>45964</v>
      </c>
      <c r="D197" s="16">
        <v>11810</v>
      </c>
      <c r="E197" s="57">
        <v>22200</v>
      </c>
      <c r="F197" s="58" t="s">
        <v>255</v>
      </c>
      <c r="G197" s="46" t="s">
        <v>98</v>
      </c>
      <c r="H197" s="94" t="s">
        <v>425</v>
      </c>
      <c r="I197" s="29" t="s">
        <v>70</v>
      </c>
      <c r="J197" s="104">
        <v>239301</v>
      </c>
      <c r="K197" s="21">
        <v>158957.79999999999</v>
      </c>
      <c r="L197" s="10"/>
    </row>
    <row r="198" spans="1:12" s="4" customFormat="1" ht="15" customHeight="1" x14ac:dyDescent="0.25">
      <c r="A198" s="52">
        <v>190</v>
      </c>
      <c r="B198" s="68">
        <v>117840652</v>
      </c>
      <c r="C198" s="38">
        <v>45964</v>
      </c>
      <c r="D198" s="16">
        <v>11811</v>
      </c>
      <c r="E198" s="57">
        <v>22205</v>
      </c>
      <c r="F198" s="58" t="s">
        <v>256</v>
      </c>
      <c r="G198" s="46" t="s">
        <v>98</v>
      </c>
      <c r="H198" s="94" t="s">
        <v>425</v>
      </c>
      <c r="I198" s="29" t="s">
        <v>70</v>
      </c>
      <c r="J198" s="104">
        <v>239301</v>
      </c>
      <c r="K198" s="21">
        <v>167324</v>
      </c>
      <c r="L198" s="10"/>
    </row>
    <row r="199" spans="1:12" s="4" customFormat="1" ht="15" customHeight="1" x14ac:dyDescent="0.25">
      <c r="A199" s="52">
        <v>191</v>
      </c>
      <c r="B199" s="68">
        <v>117840652</v>
      </c>
      <c r="C199" s="38">
        <v>45985</v>
      </c>
      <c r="D199" s="16">
        <v>11933</v>
      </c>
      <c r="E199" s="57">
        <v>22250</v>
      </c>
      <c r="F199" s="58" t="s">
        <v>307</v>
      </c>
      <c r="G199" s="46" t="s">
        <v>98</v>
      </c>
      <c r="H199" s="94" t="s">
        <v>425</v>
      </c>
      <c r="I199" s="29" t="s">
        <v>70</v>
      </c>
      <c r="J199" s="104">
        <v>239301</v>
      </c>
      <c r="K199" s="21">
        <v>9440</v>
      </c>
      <c r="L199" s="10"/>
    </row>
    <row r="200" spans="1:12" s="4" customFormat="1" ht="15" customHeight="1" x14ac:dyDescent="0.25">
      <c r="A200" s="52">
        <v>192</v>
      </c>
      <c r="B200" s="68">
        <v>117840652</v>
      </c>
      <c r="C200" s="38">
        <v>46013</v>
      </c>
      <c r="D200" s="16">
        <v>12101</v>
      </c>
      <c r="E200" s="57">
        <v>22296</v>
      </c>
      <c r="F200" s="58" t="s">
        <v>371</v>
      </c>
      <c r="G200" s="46" t="s">
        <v>98</v>
      </c>
      <c r="H200" s="94" t="s">
        <v>425</v>
      </c>
      <c r="I200" s="29" t="s">
        <v>70</v>
      </c>
      <c r="J200" s="104">
        <v>239301</v>
      </c>
      <c r="K200" s="21">
        <v>227190</v>
      </c>
      <c r="L200" s="11">
        <f>SUM(K196:K200)</f>
        <v>829639</v>
      </c>
    </row>
    <row r="201" spans="1:12" s="4" customFormat="1" ht="15" customHeight="1" x14ac:dyDescent="0.25">
      <c r="A201" s="52">
        <v>193</v>
      </c>
      <c r="B201" s="68">
        <v>132803282</v>
      </c>
      <c r="C201" s="37">
        <v>45939</v>
      </c>
      <c r="D201" s="13">
        <v>109</v>
      </c>
      <c r="E201" s="59">
        <v>22144</v>
      </c>
      <c r="F201" s="59" t="s">
        <v>214</v>
      </c>
      <c r="G201" s="16" t="s">
        <v>31</v>
      </c>
      <c r="H201" s="94" t="s">
        <v>426</v>
      </c>
      <c r="I201" s="28" t="s">
        <v>57</v>
      </c>
      <c r="J201" s="104">
        <v>227204</v>
      </c>
      <c r="K201" s="25">
        <v>200600</v>
      </c>
    </row>
    <row r="202" spans="1:12" s="4" customFormat="1" ht="15" customHeight="1" x14ac:dyDescent="0.25">
      <c r="A202" s="52">
        <v>194</v>
      </c>
      <c r="B202" s="68">
        <v>132803282</v>
      </c>
      <c r="C202" s="37">
        <v>45973</v>
      </c>
      <c r="D202" s="13">
        <v>110</v>
      </c>
      <c r="E202" s="59">
        <v>22234</v>
      </c>
      <c r="F202" s="59" t="s">
        <v>296</v>
      </c>
      <c r="G202" s="16" t="s">
        <v>31</v>
      </c>
      <c r="H202" s="94" t="s">
        <v>426</v>
      </c>
      <c r="I202" s="28" t="s">
        <v>57</v>
      </c>
      <c r="J202" s="104">
        <v>229101</v>
      </c>
      <c r="K202" s="25">
        <v>191160</v>
      </c>
    </row>
    <row r="203" spans="1:12" s="4" customFormat="1" ht="15" customHeight="1" x14ac:dyDescent="0.25">
      <c r="A203" s="52">
        <v>195</v>
      </c>
      <c r="B203" s="68">
        <v>132803282</v>
      </c>
      <c r="C203" s="37">
        <v>46029</v>
      </c>
      <c r="D203" s="13">
        <v>111</v>
      </c>
      <c r="E203" s="59">
        <v>22340</v>
      </c>
      <c r="F203" s="59" t="s">
        <v>454</v>
      </c>
      <c r="G203" s="16" t="s">
        <v>31</v>
      </c>
      <c r="H203" s="94" t="s">
        <v>426</v>
      </c>
      <c r="I203" s="28" t="s">
        <v>57</v>
      </c>
      <c r="J203" s="104">
        <v>227204</v>
      </c>
      <c r="K203" s="25">
        <v>578200</v>
      </c>
    </row>
    <row r="204" spans="1:12" s="4" customFormat="1" ht="15" customHeight="1" x14ac:dyDescent="0.25">
      <c r="A204" s="52">
        <v>196</v>
      </c>
      <c r="B204" s="68">
        <v>132803282</v>
      </c>
      <c r="C204" s="37">
        <v>46034</v>
      </c>
      <c r="D204" s="13">
        <v>112</v>
      </c>
      <c r="E204" s="59">
        <v>22341</v>
      </c>
      <c r="F204" s="59" t="s">
        <v>202</v>
      </c>
      <c r="G204" s="16" t="s">
        <v>31</v>
      </c>
      <c r="H204" s="94" t="s">
        <v>426</v>
      </c>
      <c r="I204" s="28" t="s">
        <v>57</v>
      </c>
      <c r="J204" s="104">
        <v>227204</v>
      </c>
      <c r="K204" s="25">
        <v>88500</v>
      </c>
      <c r="L204" s="10">
        <f>SUM(K201:K204)</f>
        <v>1058460</v>
      </c>
    </row>
    <row r="205" spans="1:12" s="4" customFormat="1" ht="15" customHeight="1" x14ac:dyDescent="0.25">
      <c r="A205" s="52">
        <v>197</v>
      </c>
      <c r="B205" s="68">
        <v>1314649004</v>
      </c>
      <c r="C205" s="37">
        <v>45980</v>
      </c>
      <c r="D205" s="13">
        <v>7054321</v>
      </c>
      <c r="E205" s="59">
        <v>22231</v>
      </c>
      <c r="F205" s="59" t="s">
        <v>294</v>
      </c>
      <c r="G205" s="17" t="s">
        <v>295</v>
      </c>
      <c r="H205" s="94" t="s">
        <v>426</v>
      </c>
      <c r="I205" s="28" t="s">
        <v>57</v>
      </c>
      <c r="J205" s="104">
        <v>228503</v>
      </c>
      <c r="K205" s="15">
        <v>112100</v>
      </c>
      <c r="L205" s="10">
        <f>K205</f>
        <v>112100</v>
      </c>
    </row>
    <row r="206" spans="1:12" s="4" customFormat="1" ht="48.75" customHeight="1" x14ac:dyDescent="0.25">
      <c r="A206" s="52">
        <v>198</v>
      </c>
      <c r="B206" s="68" t="s">
        <v>287</v>
      </c>
      <c r="C206" s="37">
        <v>45916</v>
      </c>
      <c r="D206" s="13">
        <v>289</v>
      </c>
      <c r="E206" s="57">
        <v>22099</v>
      </c>
      <c r="F206" s="57" t="s">
        <v>215</v>
      </c>
      <c r="G206" s="13" t="s">
        <v>86</v>
      </c>
      <c r="H206" s="94" t="s">
        <v>425</v>
      </c>
      <c r="I206" s="14" t="s">
        <v>350</v>
      </c>
      <c r="J206" s="104" t="s">
        <v>413</v>
      </c>
      <c r="K206" s="15">
        <v>71960</v>
      </c>
      <c r="L206" s="10"/>
    </row>
    <row r="207" spans="1:12" s="4" customFormat="1" ht="48.75" customHeight="1" x14ac:dyDescent="0.25">
      <c r="A207" s="52">
        <v>199</v>
      </c>
      <c r="B207" s="68" t="s">
        <v>287</v>
      </c>
      <c r="C207" s="37">
        <v>45952</v>
      </c>
      <c r="D207" s="13">
        <v>293</v>
      </c>
      <c r="E207" s="57">
        <v>22185</v>
      </c>
      <c r="F207" s="57" t="s">
        <v>216</v>
      </c>
      <c r="G207" s="13" t="s">
        <v>86</v>
      </c>
      <c r="H207" s="94" t="s">
        <v>425</v>
      </c>
      <c r="I207" s="14" t="s">
        <v>350</v>
      </c>
      <c r="J207" s="104" t="s">
        <v>414</v>
      </c>
      <c r="K207" s="15">
        <v>69900</v>
      </c>
      <c r="L207" s="10"/>
    </row>
    <row r="208" spans="1:12" s="4" customFormat="1" ht="48" customHeight="1" x14ac:dyDescent="0.25">
      <c r="A208" s="52">
        <v>200</v>
      </c>
      <c r="B208" s="68" t="s">
        <v>287</v>
      </c>
      <c r="C208" s="37">
        <v>45952</v>
      </c>
      <c r="D208" s="13">
        <v>294</v>
      </c>
      <c r="E208" s="57">
        <v>22207</v>
      </c>
      <c r="F208" s="57" t="s">
        <v>254</v>
      </c>
      <c r="G208" s="13" t="s">
        <v>86</v>
      </c>
      <c r="H208" s="94" t="s">
        <v>425</v>
      </c>
      <c r="I208" s="14" t="s">
        <v>350</v>
      </c>
      <c r="J208" s="104" t="s">
        <v>415</v>
      </c>
      <c r="K208" s="15">
        <v>53300</v>
      </c>
      <c r="L208" s="10"/>
    </row>
    <row r="209" spans="1:12" s="4" customFormat="1" ht="54" customHeight="1" x14ac:dyDescent="0.25">
      <c r="A209" s="52">
        <v>201</v>
      </c>
      <c r="B209" s="68" t="s">
        <v>287</v>
      </c>
      <c r="C209" s="37">
        <v>46008</v>
      </c>
      <c r="D209" s="13">
        <v>295</v>
      </c>
      <c r="E209" s="57">
        <v>22290</v>
      </c>
      <c r="F209" s="57" t="s">
        <v>349</v>
      </c>
      <c r="G209" s="13" t="s">
        <v>86</v>
      </c>
      <c r="H209" s="94" t="s">
        <v>425</v>
      </c>
      <c r="I209" s="14" t="s">
        <v>350</v>
      </c>
      <c r="J209" s="104" t="s">
        <v>416</v>
      </c>
      <c r="K209" s="15">
        <v>33400</v>
      </c>
      <c r="L209" s="10">
        <f>SUM(K206:K209)</f>
        <v>228560</v>
      </c>
    </row>
    <row r="210" spans="1:12" s="4" customFormat="1" ht="15.75" x14ac:dyDescent="0.25">
      <c r="A210" s="52">
        <v>202</v>
      </c>
      <c r="B210" s="68">
        <v>102003319</v>
      </c>
      <c r="C210" s="37">
        <v>46050</v>
      </c>
      <c r="D210" s="13">
        <v>1400021566</v>
      </c>
      <c r="E210" s="57">
        <v>22382</v>
      </c>
      <c r="F210" s="57" t="s">
        <v>492</v>
      </c>
      <c r="G210" s="101" t="s">
        <v>490</v>
      </c>
      <c r="H210" s="94" t="s">
        <v>425</v>
      </c>
      <c r="I210" s="102" t="s">
        <v>491</v>
      </c>
      <c r="J210" s="104">
        <v>261401</v>
      </c>
      <c r="K210" s="15">
        <v>138000</v>
      </c>
      <c r="L210" s="10">
        <f>K210</f>
        <v>138000</v>
      </c>
    </row>
    <row r="211" spans="1:12" s="4" customFormat="1" ht="15.75" x14ac:dyDescent="0.25">
      <c r="A211" s="52">
        <v>203</v>
      </c>
      <c r="B211" s="68">
        <v>130663157</v>
      </c>
      <c r="C211" s="38">
        <v>45993</v>
      </c>
      <c r="D211" s="27">
        <v>12193</v>
      </c>
      <c r="E211" s="57">
        <v>22273</v>
      </c>
      <c r="F211" s="17" t="s">
        <v>323</v>
      </c>
      <c r="G211" s="20" t="s">
        <v>32</v>
      </c>
      <c r="H211" s="94" t="s">
        <v>425</v>
      </c>
      <c r="I211" s="17" t="s">
        <v>51</v>
      </c>
      <c r="J211" s="104">
        <v>234101</v>
      </c>
      <c r="K211" s="19">
        <v>249696</v>
      </c>
      <c r="L211" s="10"/>
    </row>
    <row r="212" spans="1:12" s="4" customFormat="1" ht="16.5" customHeight="1" x14ac:dyDescent="0.25">
      <c r="A212" s="52">
        <v>204</v>
      </c>
      <c r="B212" s="68">
        <v>130663157</v>
      </c>
      <c r="C212" s="38">
        <v>46049</v>
      </c>
      <c r="D212" s="27">
        <v>12263</v>
      </c>
      <c r="E212" s="57">
        <v>22379</v>
      </c>
      <c r="F212" s="17" t="s">
        <v>496</v>
      </c>
      <c r="G212" s="20" t="s">
        <v>32</v>
      </c>
      <c r="H212" s="94" t="s">
        <v>425</v>
      </c>
      <c r="I212" s="17" t="s">
        <v>51</v>
      </c>
      <c r="J212" s="104">
        <v>234101</v>
      </c>
      <c r="K212" s="19">
        <v>245860</v>
      </c>
      <c r="L212" s="10">
        <f>K211+K212</f>
        <v>495556</v>
      </c>
    </row>
    <row r="213" spans="1:12" s="4" customFormat="1" ht="16.5" customHeight="1" x14ac:dyDescent="0.25">
      <c r="A213" s="52">
        <v>205</v>
      </c>
      <c r="B213" s="68">
        <v>130585172</v>
      </c>
      <c r="C213" s="38">
        <v>46050</v>
      </c>
      <c r="D213" s="27">
        <v>1776</v>
      </c>
      <c r="E213" s="57">
        <v>22389</v>
      </c>
      <c r="F213" s="17" t="s">
        <v>497</v>
      </c>
      <c r="G213" s="20" t="s">
        <v>489</v>
      </c>
      <c r="H213" s="94" t="s">
        <v>426</v>
      </c>
      <c r="I213" s="100" t="s">
        <v>57</v>
      </c>
      <c r="J213" s="104">
        <v>227208</v>
      </c>
      <c r="K213" s="19">
        <v>29800</v>
      </c>
      <c r="L213" s="10">
        <f>K213</f>
        <v>29800</v>
      </c>
    </row>
    <row r="214" spans="1:12" s="4" customFormat="1" ht="16.5" customHeight="1" x14ac:dyDescent="0.25">
      <c r="A214" s="52">
        <v>206</v>
      </c>
      <c r="B214" s="68">
        <v>130253562</v>
      </c>
      <c r="C214" s="37">
        <v>45964</v>
      </c>
      <c r="D214" s="13">
        <v>37024</v>
      </c>
      <c r="E214" s="57">
        <v>22229</v>
      </c>
      <c r="F214" s="59" t="s">
        <v>288</v>
      </c>
      <c r="G214" s="20" t="s">
        <v>33</v>
      </c>
      <c r="H214" s="94" t="s">
        <v>426</v>
      </c>
      <c r="I214" s="28" t="s">
        <v>61</v>
      </c>
      <c r="J214" s="104">
        <v>227206</v>
      </c>
      <c r="K214" s="25">
        <v>80650</v>
      </c>
      <c r="L214" s="10"/>
    </row>
    <row r="215" spans="1:12" s="4" customFormat="1" ht="16.5" customHeight="1" x14ac:dyDescent="0.25">
      <c r="A215" s="52">
        <v>207</v>
      </c>
      <c r="B215" s="68">
        <v>130253562</v>
      </c>
      <c r="C215" s="37">
        <v>46014</v>
      </c>
      <c r="D215" s="13">
        <v>668</v>
      </c>
      <c r="E215" s="57">
        <v>22318</v>
      </c>
      <c r="F215" s="59" t="s">
        <v>377</v>
      </c>
      <c r="G215" s="20" t="s">
        <v>33</v>
      </c>
      <c r="H215" s="94" t="s">
        <v>426</v>
      </c>
      <c r="I215" s="28" t="s">
        <v>61</v>
      </c>
      <c r="J215" s="104">
        <v>227206</v>
      </c>
      <c r="K215" s="25">
        <v>61340</v>
      </c>
      <c r="L215" s="10"/>
    </row>
    <row r="216" spans="1:12" s="4" customFormat="1" ht="16.5" customHeight="1" x14ac:dyDescent="0.25">
      <c r="A216" s="52">
        <v>208</v>
      </c>
      <c r="B216" s="68">
        <v>130253562</v>
      </c>
      <c r="C216" s="37">
        <v>46013</v>
      </c>
      <c r="D216" s="13">
        <v>664</v>
      </c>
      <c r="E216" s="57">
        <v>22318</v>
      </c>
      <c r="F216" s="59" t="s">
        <v>385</v>
      </c>
      <c r="G216" s="20" t="s">
        <v>33</v>
      </c>
      <c r="H216" s="94" t="s">
        <v>426</v>
      </c>
      <c r="I216" s="28" t="s">
        <v>61</v>
      </c>
      <c r="J216" s="104">
        <v>227206</v>
      </c>
      <c r="K216" s="25">
        <v>44580</v>
      </c>
      <c r="L216" s="10"/>
    </row>
    <row r="217" spans="1:12" s="4" customFormat="1" ht="14.25" customHeight="1" x14ac:dyDescent="0.25">
      <c r="A217" s="52">
        <v>209</v>
      </c>
      <c r="B217" s="68">
        <v>130253562</v>
      </c>
      <c r="C217" s="37">
        <v>46041</v>
      </c>
      <c r="D217" s="13">
        <v>37145</v>
      </c>
      <c r="E217" s="57">
        <v>22363</v>
      </c>
      <c r="F217" s="59" t="s">
        <v>467</v>
      </c>
      <c r="G217" s="20" t="s">
        <v>33</v>
      </c>
      <c r="H217" s="94" t="s">
        <v>426</v>
      </c>
      <c r="I217" s="28" t="s">
        <v>468</v>
      </c>
      <c r="J217" s="104">
        <v>239601</v>
      </c>
      <c r="K217" s="25">
        <v>31700</v>
      </c>
      <c r="L217" s="10">
        <f>K214+K215+K216+K217</f>
        <v>218270</v>
      </c>
    </row>
    <row r="218" spans="1:12" s="4" customFormat="1" ht="14.25" customHeight="1" x14ac:dyDescent="0.25">
      <c r="A218" s="52">
        <v>210</v>
      </c>
      <c r="B218" s="78">
        <v>22400167585</v>
      </c>
      <c r="C218" s="37">
        <v>46008</v>
      </c>
      <c r="D218" s="13">
        <v>843</v>
      </c>
      <c r="E218" s="57">
        <v>22321</v>
      </c>
      <c r="F218" s="59" t="s">
        <v>383</v>
      </c>
      <c r="G218" s="20" t="s">
        <v>382</v>
      </c>
      <c r="H218" s="94" t="s">
        <v>425</v>
      </c>
      <c r="I218" s="28" t="s">
        <v>54</v>
      </c>
      <c r="J218" s="104">
        <v>239101</v>
      </c>
      <c r="K218" s="25">
        <v>485965.3</v>
      </c>
      <c r="L218" s="10">
        <f>K218</f>
        <v>485965.3</v>
      </c>
    </row>
    <row r="219" spans="1:12" s="4" customFormat="1" ht="15" customHeight="1" x14ac:dyDescent="0.25">
      <c r="A219" s="52">
        <v>211</v>
      </c>
      <c r="B219" s="68">
        <v>122001212</v>
      </c>
      <c r="C219" s="38">
        <v>45923</v>
      </c>
      <c r="D219" s="16">
        <v>90285021</v>
      </c>
      <c r="E219" s="57">
        <v>22121</v>
      </c>
      <c r="F219" s="57" t="s">
        <v>217</v>
      </c>
      <c r="G219" s="20" t="s">
        <v>69</v>
      </c>
      <c r="H219" s="94" t="s">
        <v>425</v>
      </c>
      <c r="I219" s="17" t="s">
        <v>47</v>
      </c>
      <c r="J219" s="104">
        <v>239301</v>
      </c>
      <c r="K219" s="19">
        <v>179561.26</v>
      </c>
      <c r="L219" s="10"/>
    </row>
    <row r="220" spans="1:12" s="4" customFormat="1" ht="15.75" x14ac:dyDescent="0.25">
      <c r="A220" s="52">
        <v>212</v>
      </c>
      <c r="B220" s="68">
        <v>122001212</v>
      </c>
      <c r="C220" s="38">
        <v>45993</v>
      </c>
      <c r="D220" s="16">
        <v>90301979</v>
      </c>
      <c r="E220" s="57">
        <v>22256</v>
      </c>
      <c r="F220" s="57" t="s">
        <v>318</v>
      </c>
      <c r="G220" s="20" t="s">
        <v>69</v>
      </c>
      <c r="H220" s="94" t="s">
        <v>425</v>
      </c>
      <c r="I220" s="17" t="s">
        <v>47</v>
      </c>
      <c r="J220" s="104">
        <v>239301</v>
      </c>
      <c r="K220" s="19">
        <v>239415.01</v>
      </c>
      <c r="L220" s="10">
        <f>SUM(K219+K220)</f>
        <v>418976.27</v>
      </c>
    </row>
    <row r="221" spans="1:12" s="4" customFormat="1" ht="45.75" customHeight="1" x14ac:dyDescent="0.25">
      <c r="A221" s="52">
        <v>213</v>
      </c>
      <c r="B221" s="78">
        <v>130677581</v>
      </c>
      <c r="C221" s="67">
        <v>46013</v>
      </c>
      <c r="D221" s="82">
        <v>358</v>
      </c>
      <c r="E221" s="68">
        <v>22325</v>
      </c>
      <c r="F221" s="68" t="s">
        <v>397</v>
      </c>
      <c r="G221" s="78" t="s">
        <v>395</v>
      </c>
      <c r="H221" s="94" t="s">
        <v>425</v>
      </c>
      <c r="I221" s="74" t="s">
        <v>396</v>
      </c>
      <c r="J221" s="104" t="s">
        <v>417</v>
      </c>
      <c r="K221" s="77">
        <v>267779.28000000003</v>
      </c>
      <c r="L221" s="10">
        <f>K221</f>
        <v>267779.28000000003</v>
      </c>
    </row>
    <row r="222" spans="1:12" s="4" customFormat="1" ht="37.5" customHeight="1" x14ac:dyDescent="0.25">
      <c r="A222" s="52">
        <v>214</v>
      </c>
      <c r="B222" s="89" t="s">
        <v>289</v>
      </c>
      <c r="C222" s="38">
        <v>45973</v>
      </c>
      <c r="D222" s="16">
        <v>585</v>
      </c>
      <c r="E222" s="57">
        <v>22222</v>
      </c>
      <c r="F222" s="57" t="s">
        <v>273</v>
      </c>
      <c r="G222" s="17" t="s">
        <v>269</v>
      </c>
      <c r="H222" s="94" t="s">
        <v>425</v>
      </c>
      <c r="I222" s="14" t="s">
        <v>270</v>
      </c>
      <c r="J222" s="104" t="s">
        <v>418</v>
      </c>
      <c r="K222" s="19">
        <v>13544.24</v>
      </c>
      <c r="L222" s="10">
        <f>K222</f>
        <v>13544.24</v>
      </c>
    </row>
    <row r="223" spans="1:12" s="4" customFormat="1" ht="15" customHeight="1" x14ac:dyDescent="0.25">
      <c r="A223" s="52">
        <v>215</v>
      </c>
      <c r="B223" s="68">
        <v>133378981</v>
      </c>
      <c r="C223" s="38">
        <v>45967</v>
      </c>
      <c r="D223" s="16">
        <v>4107</v>
      </c>
      <c r="E223" s="57">
        <v>22215</v>
      </c>
      <c r="F223" s="57" t="s">
        <v>274</v>
      </c>
      <c r="G223" s="17" t="s">
        <v>271</v>
      </c>
      <c r="H223" s="94" t="s">
        <v>425</v>
      </c>
      <c r="I223" s="14" t="s">
        <v>272</v>
      </c>
      <c r="J223" s="104">
        <v>234101</v>
      </c>
      <c r="K223" s="19">
        <v>240000</v>
      </c>
      <c r="L223" s="10">
        <f>K223</f>
        <v>240000</v>
      </c>
    </row>
    <row r="224" spans="1:12" s="4" customFormat="1" ht="15.75" x14ac:dyDescent="0.25">
      <c r="A224" s="52">
        <v>216</v>
      </c>
      <c r="B224" s="68">
        <v>130120277</v>
      </c>
      <c r="C224" s="38">
        <v>45855</v>
      </c>
      <c r="D224" s="16">
        <v>16983</v>
      </c>
      <c r="E224" s="57">
        <v>21992</v>
      </c>
      <c r="F224" s="58" t="s">
        <v>218</v>
      </c>
      <c r="G224" s="20" t="s">
        <v>34</v>
      </c>
      <c r="H224" s="94" t="s">
        <v>425</v>
      </c>
      <c r="I224" s="14" t="s">
        <v>93</v>
      </c>
      <c r="J224" s="104">
        <v>222201</v>
      </c>
      <c r="K224" s="19">
        <v>230895.62</v>
      </c>
      <c r="L224" s="10"/>
    </row>
    <row r="225" spans="1:12" s="4" customFormat="1" ht="31.5" customHeight="1" x14ac:dyDescent="0.25">
      <c r="A225" s="52">
        <v>217</v>
      </c>
      <c r="B225" s="68">
        <v>130120277</v>
      </c>
      <c r="C225" s="38">
        <v>45880</v>
      </c>
      <c r="D225" s="16">
        <v>17070</v>
      </c>
      <c r="E225" s="57">
        <v>22018</v>
      </c>
      <c r="F225" s="58" t="s">
        <v>219</v>
      </c>
      <c r="G225" s="20" t="s">
        <v>34</v>
      </c>
      <c r="H225" s="94" t="s">
        <v>425</v>
      </c>
      <c r="I225" s="14" t="s">
        <v>55</v>
      </c>
      <c r="J225" s="104" t="s">
        <v>419</v>
      </c>
      <c r="K225" s="19">
        <v>23979.96</v>
      </c>
      <c r="L225" s="10"/>
    </row>
    <row r="226" spans="1:12" s="4" customFormat="1" ht="33" customHeight="1" x14ac:dyDescent="0.25">
      <c r="A226" s="52">
        <v>218</v>
      </c>
      <c r="B226" s="68">
        <v>130120277</v>
      </c>
      <c r="C226" s="38">
        <v>45881</v>
      </c>
      <c r="D226" s="16">
        <v>17078</v>
      </c>
      <c r="E226" s="57">
        <v>22019</v>
      </c>
      <c r="F226" s="58" t="s">
        <v>219</v>
      </c>
      <c r="G226" s="20" t="s">
        <v>34</v>
      </c>
      <c r="H226" s="94" t="s">
        <v>425</v>
      </c>
      <c r="I226" s="14" t="s">
        <v>55</v>
      </c>
      <c r="J226" s="104" t="s">
        <v>420</v>
      </c>
      <c r="K226" s="19">
        <v>247431.49</v>
      </c>
      <c r="L226" s="10"/>
    </row>
    <row r="227" spans="1:12" s="4" customFormat="1" ht="15.75" x14ac:dyDescent="0.25">
      <c r="A227" s="52">
        <v>219</v>
      </c>
      <c r="B227" s="68">
        <v>130120277</v>
      </c>
      <c r="C227" s="38">
        <v>45964</v>
      </c>
      <c r="D227" s="16">
        <v>17410</v>
      </c>
      <c r="E227" s="57">
        <v>22203</v>
      </c>
      <c r="F227" s="58" t="s">
        <v>258</v>
      </c>
      <c r="G227" s="20" t="s">
        <v>34</v>
      </c>
      <c r="H227" s="94" t="s">
        <v>425</v>
      </c>
      <c r="I227" s="14" t="s">
        <v>55</v>
      </c>
      <c r="J227" s="104">
        <v>233201</v>
      </c>
      <c r="K227" s="19">
        <v>4130</v>
      </c>
      <c r="L227" s="10"/>
    </row>
    <row r="228" spans="1:12" s="4" customFormat="1" ht="33" customHeight="1" x14ac:dyDescent="0.25">
      <c r="A228" s="52">
        <v>220</v>
      </c>
      <c r="B228" s="68">
        <v>130120277</v>
      </c>
      <c r="C228" s="38">
        <v>45993</v>
      </c>
      <c r="D228" s="16">
        <v>17538</v>
      </c>
      <c r="E228" s="57">
        <v>22262</v>
      </c>
      <c r="F228" s="58" t="s">
        <v>335</v>
      </c>
      <c r="G228" s="20" t="s">
        <v>34</v>
      </c>
      <c r="H228" s="94" t="s">
        <v>425</v>
      </c>
      <c r="I228" s="14" t="s">
        <v>55</v>
      </c>
      <c r="J228" s="104" t="s">
        <v>420</v>
      </c>
      <c r="K228" s="19">
        <v>243806.71</v>
      </c>
      <c r="L228" s="10"/>
    </row>
    <row r="229" spans="1:12" s="4" customFormat="1" ht="36.75" customHeight="1" x14ac:dyDescent="0.25">
      <c r="A229" s="52">
        <v>221</v>
      </c>
      <c r="B229" s="68">
        <v>130120277</v>
      </c>
      <c r="C229" s="38">
        <v>46009</v>
      </c>
      <c r="D229" s="16">
        <v>17609</v>
      </c>
      <c r="E229" s="57">
        <v>22294</v>
      </c>
      <c r="F229" s="58" t="s">
        <v>373</v>
      </c>
      <c r="G229" s="20" t="s">
        <v>34</v>
      </c>
      <c r="H229" s="94" t="s">
        <v>425</v>
      </c>
      <c r="I229" s="14" t="s">
        <v>55</v>
      </c>
      <c r="J229" s="104" t="s">
        <v>421</v>
      </c>
      <c r="K229" s="19">
        <v>114808.1</v>
      </c>
      <c r="L229" s="10">
        <f>SUM(K224:K229)</f>
        <v>865051.87999999989</v>
      </c>
    </row>
    <row r="230" spans="1:12" s="4" customFormat="1" ht="15.75" x14ac:dyDescent="0.25">
      <c r="A230" s="52">
        <v>222</v>
      </c>
      <c r="B230" s="68">
        <v>131398073</v>
      </c>
      <c r="C230" s="38">
        <v>45932</v>
      </c>
      <c r="D230" s="16">
        <v>8974</v>
      </c>
      <c r="E230" s="57">
        <v>221460</v>
      </c>
      <c r="F230" s="58" t="s">
        <v>220</v>
      </c>
      <c r="G230" s="16" t="s">
        <v>35</v>
      </c>
      <c r="H230" s="94" t="s">
        <v>425</v>
      </c>
      <c r="I230" s="28" t="s">
        <v>47</v>
      </c>
      <c r="J230" s="104">
        <v>239301</v>
      </c>
      <c r="K230" s="19">
        <v>128030</v>
      </c>
      <c r="L230" s="10"/>
    </row>
    <row r="231" spans="1:12" s="4" customFormat="1" ht="15.75" x14ac:dyDescent="0.25">
      <c r="A231" s="52">
        <v>223</v>
      </c>
      <c r="B231" s="68">
        <v>131398073</v>
      </c>
      <c r="C231" s="38">
        <v>45966</v>
      </c>
      <c r="D231" s="16">
        <v>9144</v>
      </c>
      <c r="E231" s="57">
        <v>22245</v>
      </c>
      <c r="F231" s="58" t="s">
        <v>300</v>
      </c>
      <c r="G231" s="16" t="s">
        <v>35</v>
      </c>
      <c r="H231" s="94" t="s">
        <v>425</v>
      </c>
      <c r="I231" s="49" t="s">
        <v>45</v>
      </c>
      <c r="J231" s="104">
        <v>231101</v>
      </c>
      <c r="K231" s="19">
        <v>99900</v>
      </c>
      <c r="L231" s="10"/>
    </row>
    <row r="232" spans="1:12" ht="18" customHeight="1" x14ac:dyDescent="0.25">
      <c r="A232" s="52">
        <v>224</v>
      </c>
      <c r="B232" s="68">
        <v>131398073</v>
      </c>
      <c r="C232" s="38">
        <v>45981</v>
      </c>
      <c r="D232" s="16">
        <v>9215</v>
      </c>
      <c r="E232" s="57">
        <v>22249</v>
      </c>
      <c r="F232" s="58" t="s">
        <v>308</v>
      </c>
      <c r="G232" s="16" t="s">
        <v>35</v>
      </c>
      <c r="H232" s="94" t="s">
        <v>425</v>
      </c>
      <c r="I232" s="28" t="s">
        <v>46</v>
      </c>
      <c r="J232" s="104">
        <v>234101</v>
      </c>
      <c r="K232" s="19">
        <v>41760</v>
      </c>
      <c r="L232" s="10">
        <f>SUM(K230:K232)</f>
        <v>269690</v>
      </c>
    </row>
    <row r="233" spans="1:12" ht="15.75" x14ac:dyDescent="0.25">
      <c r="A233" s="52">
        <v>225</v>
      </c>
      <c r="B233" s="68">
        <v>132801911</v>
      </c>
      <c r="C233" s="38">
        <v>45918</v>
      </c>
      <c r="D233" s="16">
        <v>284</v>
      </c>
      <c r="E233" s="57">
        <v>22116</v>
      </c>
      <c r="F233" s="58" t="s">
        <v>194</v>
      </c>
      <c r="G233" s="45" t="s">
        <v>71</v>
      </c>
      <c r="H233" s="94" t="s">
        <v>425</v>
      </c>
      <c r="I233" s="17" t="s">
        <v>59</v>
      </c>
      <c r="J233" s="104">
        <v>237203</v>
      </c>
      <c r="K233" s="19">
        <v>240660.5</v>
      </c>
      <c r="L233" s="10"/>
    </row>
    <row r="234" spans="1:12" ht="15.75" x14ac:dyDescent="0.25">
      <c r="A234" s="52">
        <v>226</v>
      </c>
      <c r="B234" s="68">
        <v>132801911</v>
      </c>
      <c r="C234" s="38">
        <v>45922</v>
      </c>
      <c r="D234" s="16">
        <v>287</v>
      </c>
      <c r="E234" s="57">
        <v>22139</v>
      </c>
      <c r="F234" s="58" t="s">
        <v>221</v>
      </c>
      <c r="G234" s="45" t="s">
        <v>71</v>
      </c>
      <c r="H234" s="94" t="s">
        <v>425</v>
      </c>
      <c r="I234" s="17" t="s">
        <v>59</v>
      </c>
      <c r="J234" s="104">
        <v>237203</v>
      </c>
      <c r="K234" s="19">
        <v>52504.800000000003</v>
      </c>
      <c r="L234" s="10"/>
    </row>
    <row r="235" spans="1:12" ht="15.75" x14ac:dyDescent="0.25">
      <c r="A235" s="52">
        <v>227</v>
      </c>
      <c r="B235" s="68">
        <v>132801911</v>
      </c>
      <c r="C235" s="38">
        <v>45945</v>
      </c>
      <c r="D235" s="16">
        <v>303</v>
      </c>
      <c r="E235" s="57">
        <v>22155</v>
      </c>
      <c r="F235" s="58" t="s">
        <v>222</v>
      </c>
      <c r="G235" s="45" t="s">
        <v>71</v>
      </c>
      <c r="H235" s="94" t="s">
        <v>425</v>
      </c>
      <c r="I235" s="28" t="s">
        <v>46</v>
      </c>
      <c r="J235" s="104">
        <v>234101</v>
      </c>
      <c r="K235" s="19">
        <v>246290.96</v>
      </c>
      <c r="L235" s="10"/>
    </row>
    <row r="236" spans="1:12" ht="15.75" x14ac:dyDescent="0.25">
      <c r="A236" s="52">
        <v>228</v>
      </c>
      <c r="B236" s="68">
        <v>132801911</v>
      </c>
      <c r="C236" s="38">
        <v>46003</v>
      </c>
      <c r="D236" s="16">
        <v>358</v>
      </c>
      <c r="E236" s="57">
        <v>22280</v>
      </c>
      <c r="F236" s="58" t="s">
        <v>340</v>
      </c>
      <c r="G236" s="45" t="s">
        <v>71</v>
      </c>
      <c r="H236" s="94" t="s">
        <v>425</v>
      </c>
      <c r="I236" s="28" t="s">
        <v>46</v>
      </c>
      <c r="J236" s="104">
        <v>234101</v>
      </c>
      <c r="K236" s="19">
        <v>231920</v>
      </c>
      <c r="L236" s="10"/>
    </row>
    <row r="237" spans="1:12" ht="15.75" x14ac:dyDescent="0.25">
      <c r="A237" s="52">
        <v>229</v>
      </c>
      <c r="B237" s="68">
        <v>132801911</v>
      </c>
      <c r="C237" s="38">
        <v>46013</v>
      </c>
      <c r="D237" s="16">
        <v>370</v>
      </c>
      <c r="E237" s="57">
        <v>22295</v>
      </c>
      <c r="F237" s="58" t="s">
        <v>372</v>
      </c>
      <c r="G237" s="45" t="s">
        <v>71</v>
      </c>
      <c r="H237" s="94" t="s">
        <v>425</v>
      </c>
      <c r="I237" s="28" t="s">
        <v>46</v>
      </c>
      <c r="J237" s="104">
        <v>234101</v>
      </c>
      <c r="K237" s="19">
        <v>246000</v>
      </c>
      <c r="L237" s="10"/>
    </row>
    <row r="238" spans="1:12" ht="15.75" x14ac:dyDescent="0.25">
      <c r="A238" s="52">
        <v>230</v>
      </c>
      <c r="B238" s="68">
        <v>132801911</v>
      </c>
      <c r="C238" s="38">
        <v>46042</v>
      </c>
      <c r="D238" s="16">
        <v>391</v>
      </c>
      <c r="E238" s="57">
        <v>22384</v>
      </c>
      <c r="F238" s="58" t="s">
        <v>485</v>
      </c>
      <c r="G238" s="45" t="s">
        <v>71</v>
      </c>
      <c r="H238" s="94" t="s">
        <v>425</v>
      </c>
      <c r="I238" s="28" t="s">
        <v>46</v>
      </c>
      <c r="J238" s="104">
        <v>234101</v>
      </c>
      <c r="K238" s="19">
        <v>258000</v>
      </c>
      <c r="L238" s="11">
        <f>SUM(K233:K238)</f>
        <v>1275376.26</v>
      </c>
    </row>
    <row r="239" spans="1:12" ht="15" customHeight="1" x14ac:dyDescent="0.25">
      <c r="A239" s="52">
        <v>231</v>
      </c>
      <c r="B239" s="86">
        <v>131767818</v>
      </c>
      <c r="C239" s="39">
        <v>44993</v>
      </c>
      <c r="D239" s="22">
        <v>141</v>
      </c>
      <c r="E239" s="22">
        <v>13240</v>
      </c>
      <c r="F239" s="22" t="s">
        <v>223</v>
      </c>
      <c r="G239" s="22" t="s">
        <v>36</v>
      </c>
      <c r="H239" s="94" t="s">
        <v>426</v>
      </c>
      <c r="I239" s="23" t="s">
        <v>62</v>
      </c>
      <c r="J239" s="104">
        <v>227204</v>
      </c>
      <c r="K239" s="24">
        <v>44220.5</v>
      </c>
      <c r="L239" s="10">
        <f>K239</f>
        <v>44220.5</v>
      </c>
    </row>
    <row r="240" spans="1:12" ht="15.75" x14ac:dyDescent="0.25">
      <c r="A240" s="52">
        <v>232</v>
      </c>
      <c r="B240" s="68">
        <v>131179223</v>
      </c>
      <c r="C240" s="38">
        <v>45883</v>
      </c>
      <c r="D240" s="16">
        <v>50618</v>
      </c>
      <c r="E240" s="59">
        <v>22064</v>
      </c>
      <c r="F240" s="59" t="s">
        <v>224</v>
      </c>
      <c r="G240" s="16" t="s">
        <v>37</v>
      </c>
      <c r="H240" s="94" t="s">
        <v>426</v>
      </c>
      <c r="I240" s="14" t="s">
        <v>99</v>
      </c>
      <c r="J240" s="104">
        <v>261101</v>
      </c>
      <c r="K240" s="19">
        <v>118000</v>
      </c>
    </row>
    <row r="241" spans="1:12" ht="15.75" x14ac:dyDescent="0.25">
      <c r="A241" s="52">
        <v>233</v>
      </c>
      <c r="B241" s="68">
        <v>131179223</v>
      </c>
      <c r="C241" s="38">
        <v>45926</v>
      </c>
      <c r="D241" s="16">
        <v>51095</v>
      </c>
      <c r="E241" s="59">
        <v>22140</v>
      </c>
      <c r="F241" s="59" t="s">
        <v>225</v>
      </c>
      <c r="G241" s="16" t="s">
        <v>37</v>
      </c>
      <c r="H241" s="94" t="s">
        <v>426</v>
      </c>
      <c r="I241" s="14" t="s">
        <v>100</v>
      </c>
      <c r="J241" s="104">
        <v>227202</v>
      </c>
      <c r="K241" s="19">
        <v>31600</v>
      </c>
    </row>
    <row r="242" spans="1:12" ht="15.75" x14ac:dyDescent="0.25">
      <c r="A242" s="52">
        <v>234</v>
      </c>
      <c r="B242" s="68">
        <v>131179223</v>
      </c>
      <c r="C242" s="38">
        <v>45932</v>
      </c>
      <c r="D242" s="16">
        <v>51913</v>
      </c>
      <c r="E242" s="59">
        <v>22148</v>
      </c>
      <c r="F242" s="59" t="s">
        <v>226</v>
      </c>
      <c r="G242" s="16" t="s">
        <v>37</v>
      </c>
      <c r="H242" s="94" t="s">
        <v>425</v>
      </c>
      <c r="I242" s="14" t="s">
        <v>55</v>
      </c>
      <c r="J242" s="104">
        <v>239201</v>
      </c>
      <c r="K242" s="19">
        <v>82940</v>
      </c>
      <c r="L242" s="11">
        <f>SUM(K240:K242)</f>
        <v>232540</v>
      </c>
    </row>
    <row r="243" spans="1:12" ht="19.5" customHeight="1" x14ac:dyDescent="0.25">
      <c r="A243" s="52">
        <v>235</v>
      </c>
      <c r="B243" s="68">
        <v>130194904</v>
      </c>
      <c r="C243" s="38">
        <v>45539</v>
      </c>
      <c r="D243" s="13">
        <v>48344</v>
      </c>
      <c r="E243" s="57">
        <v>21251</v>
      </c>
      <c r="F243" s="17" t="s">
        <v>161</v>
      </c>
      <c r="G243" s="20" t="s">
        <v>72</v>
      </c>
      <c r="H243" s="94" t="s">
        <v>425</v>
      </c>
      <c r="I243" s="28" t="s">
        <v>47</v>
      </c>
      <c r="J243" s="104">
        <v>239301</v>
      </c>
      <c r="K243" s="18">
        <v>44250</v>
      </c>
      <c r="L243" s="11">
        <f>K243</f>
        <v>44250</v>
      </c>
    </row>
    <row r="244" spans="1:12" ht="15" customHeight="1" x14ac:dyDescent="0.25">
      <c r="A244" s="52">
        <v>236</v>
      </c>
      <c r="B244" s="90">
        <v>130664862</v>
      </c>
      <c r="C244" s="38">
        <v>45918</v>
      </c>
      <c r="D244" s="13">
        <v>20021937</v>
      </c>
      <c r="E244" s="57">
        <v>22102</v>
      </c>
      <c r="F244" s="17" t="s">
        <v>227</v>
      </c>
      <c r="G244" s="20" t="s">
        <v>105</v>
      </c>
      <c r="H244" s="94" t="s">
        <v>425</v>
      </c>
      <c r="I244" s="28" t="s">
        <v>51</v>
      </c>
      <c r="J244" s="104">
        <v>234101</v>
      </c>
      <c r="K244" s="18">
        <v>110000</v>
      </c>
      <c r="L244" s="11"/>
    </row>
    <row r="245" spans="1:12" ht="15.75" x14ac:dyDescent="0.25">
      <c r="A245" s="52">
        <v>237</v>
      </c>
      <c r="B245" s="90">
        <v>130664862</v>
      </c>
      <c r="C245" s="38">
        <v>45993</v>
      </c>
      <c r="D245" s="13">
        <v>20022461</v>
      </c>
      <c r="E245" s="57">
        <v>22315</v>
      </c>
      <c r="F245" s="17" t="s">
        <v>381</v>
      </c>
      <c r="G245" s="20" t="s">
        <v>105</v>
      </c>
      <c r="H245" s="94" t="s">
        <v>425</v>
      </c>
      <c r="I245" s="28" t="s">
        <v>51</v>
      </c>
      <c r="J245" s="104">
        <v>234101</v>
      </c>
      <c r="K245" s="18">
        <v>272250</v>
      </c>
      <c r="L245" s="11">
        <f>K244+K245</f>
        <v>382250</v>
      </c>
    </row>
    <row r="246" spans="1:12" ht="27.75" customHeight="1" x14ac:dyDescent="0.25">
      <c r="A246" s="52">
        <v>238</v>
      </c>
      <c r="B246" s="90">
        <v>132209702</v>
      </c>
      <c r="C246" s="38">
        <v>46028</v>
      </c>
      <c r="D246" s="13">
        <v>16</v>
      </c>
      <c r="E246" s="57">
        <v>22390</v>
      </c>
      <c r="F246" s="17" t="s">
        <v>495</v>
      </c>
      <c r="G246" s="78" t="s">
        <v>428</v>
      </c>
      <c r="H246" s="94" t="s">
        <v>426</v>
      </c>
      <c r="I246" s="102" t="s">
        <v>494</v>
      </c>
      <c r="J246" s="104">
        <v>227208</v>
      </c>
      <c r="K246" s="18">
        <v>122989.87</v>
      </c>
      <c r="L246" s="11"/>
    </row>
    <row r="247" spans="1:12" ht="39" x14ac:dyDescent="0.25">
      <c r="A247" s="52">
        <v>239</v>
      </c>
      <c r="B247" s="90">
        <v>1322097025</v>
      </c>
      <c r="C247" s="38">
        <v>46031</v>
      </c>
      <c r="D247" s="13">
        <v>17</v>
      </c>
      <c r="E247" s="13">
        <v>22350</v>
      </c>
      <c r="F247" s="17" t="s">
        <v>429</v>
      </c>
      <c r="G247" s="20" t="s">
        <v>428</v>
      </c>
      <c r="H247" s="94" t="s">
        <v>426</v>
      </c>
      <c r="I247" s="49" t="s">
        <v>430</v>
      </c>
      <c r="J247" s="108" t="s">
        <v>431</v>
      </c>
      <c r="K247" s="18">
        <v>218417.98</v>
      </c>
      <c r="L247" s="11">
        <f>K246+K247</f>
        <v>341407.85</v>
      </c>
    </row>
    <row r="248" spans="1:12" ht="30" customHeight="1" x14ac:dyDescent="0.25">
      <c r="A248" s="52">
        <v>240</v>
      </c>
      <c r="B248" s="78">
        <v>133460092</v>
      </c>
      <c r="C248" s="38">
        <v>46013</v>
      </c>
      <c r="D248" s="13">
        <v>2339</v>
      </c>
      <c r="E248" s="57">
        <v>22320</v>
      </c>
      <c r="F248" s="17" t="s">
        <v>376</v>
      </c>
      <c r="G248" s="16" t="s">
        <v>375</v>
      </c>
      <c r="H248" s="94" t="s">
        <v>425</v>
      </c>
      <c r="I248" s="69" t="s">
        <v>54</v>
      </c>
      <c r="J248" s="104">
        <v>239301</v>
      </c>
      <c r="K248" s="18">
        <v>156711.07999999999</v>
      </c>
      <c r="L248" s="11">
        <f>K248</f>
        <v>156711.07999999999</v>
      </c>
    </row>
    <row r="249" spans="1:12" ht="15" customHeight="1" x14ac:dyDescent="0.25">
      <c r="A249" s="52">
        <v>241</v>
      </c>
      <c r="B249" s="68">
        <v>101012803</v>
      </c>
      <c r="C249" s="41">
        <v>45964</v>
      </c>
      <c r="D249" s="31">
        <v>15808</v>
      </c>
      <c r="E249" s="63">
        <v>22227</v>
      </c>
      <c r="F249" s="64" t="s">
        <v>282</v>
      </c>
      <c r="G249" s="16" t="s">
        <v>38</v>
      </c>
      <c r="H249" s="94" t="s">
        <v>425</v>
      </c>
      <c r="I249" s="49" t="s">
        <v>78</v>
      </c>
      <c r="J249" s="104">
        <v>239301</v>
      </c>
      <c r="K249" s="32">
        <v>127670.1</v>
      </c>
    </row>
    <row r="250" spans="1:12" ht="15" customHeight="1" x14ac:dyDescent="0.25">
      <c r="A250" s="52">
        <v>242</v>
      </c>
      <c r="B250" s="68">
        <v>101012803</v>
      </c>
      <c r="C250" s="41">
        <v>45975</v>
      </c>
      <c r="D250" s="31">
        <v>15821</v>
      </c>
      <c r="E250" s="63">
        <v>22240</v>
      </c>
      <c r="F250" s="64" t="s">
        <v>299</v>
      </c>
      <c r="G250" s="16" t="s">
        <v>38</v>
      </c>
      <c r="H250" s="94" t="s">
        <v>425</v>
      </c>
      <c r="I250" s="49" t="s">
        <v>78</v>
      </c>
      <c r="J250" s="104">
        <v>239301</v>
      </c>
      <c r="K250" s="32">
        <v>215840</v>
      </c>
    </row>
    <row r="251" spans="1:12" ht="15" customHeight="1" x14ac:dyDescent="0.25">
      <c r="A251" s="52">
        <v>243</v>
      </c>
      <c r="B251" s="68">
        <v>101012803</v>
      </c>
      <c r="C251" s="41">
        <v>45994</v>
      </c>
      <c r="D251" s="31">
        <v>15830</v>
      </c>
      <c r="E251" s="63">
        <v>22260</v>
      </c>
      <c r="F251" s="64" t="s">
        <v>324</v>
      </c>
      <c r="G251" s="16" t="s">
        <v>38</v>
      </c>
      <c r="H251" s="94" t="s">
        <v>425</v>
      </c>
      <c r="I251" s="49" t="s">
        <v>78</v>
      </c>
      <c r="J251" s="104">
        <v>239301</v>
      </c>
      <c r="K251" s="32">
        <v>93456</v>
      </c>
    </row>
    <row r="252" spans="1:12" ht="15" customHeight="1" x14ac:dyDescent="0.25">
      <c r="A252" s="52">
        <v>244</v>
      </c>
      <c r="B252" s="68">
        <v>101012803</v>
      </c>
      <c r="C252" s="70">
        <v>46013</v>
      </c>
      <c r="D252" s="31">
        <v>15842</v>
      </c>
      <c r="E252" s="71">
        <v>22322</v>
      </c>
      <c r="F252" s="72" t="s">
        <v>307</v>
      </c>
      <c r="G252" s="16" t="s">
        <v>38</v>
      </c>
      <c r="H252" s="94" t="s">
        <v>425</v>
      </c>
      <c r="I252" s="49" t="s">
        <v>78</v>
      </c>
      <c r="J252" s="104">
        <v>239301</v>
      </c>
      <c r="K252" s="73">
        <v>175511</v>
      </c>
    </row>
    <row r="253" spans="1:12" ht="15" customHeight="1" x14ac:dyDescent="0.25">
      <c r="A253" s="52">
        <v>245</v>
      </c>
      <c r="B253" s="68">
        <v>101012803</v>
      </c>
      <c r="C253" s="70">
        <v>46013</v>
      </c>
      <c r="D253" s="31">
        <v>15841</v>
      </c>
      <c r="E253" s="71">
        <v>22333</v>
      </c>
      <c r="F253" s="72" t="s">
        <v>384</v>
      </c>
      <c r="G253" s="16" t="s">
        <v>38</v>
      </c>
      <c r="H253" s="94" t="s">
        <v>425</v>
      </c>
      <c r="I253" s="49" t="s">
        <v>78</v>
      </c>
      <c r="J253" s="104">
        <v>239301</v>
      </c>
      <c r="K253" s="73">
        <v>508650.8</v>
      </c>
    </row>
    <row r="254" spans="1:12" ht="15" customHeight="1" x14ac:dyDescent="0.25">
      <c r="A254" s="52">
        <v>246</v>
      </c>
      <c r="B254" s="68">
        <v>101012803</v>
      </c>
      <c r="C254" s="70">
        <v>46034</v>
      </c>
      <c r="D254" s="31">
        <v>15845</v>
      </c>
      <c r="E254" s="71">
        <v>22386</v>
      </c>
      <c r="F254" s="72" t="s">
        <v>487</v>
      </c>
      <c r="G254" s="16" t="s">
        <v>38</v>
      </c>
      <c r="H254" s="94" t="s">
        <v>425</v>
      </c>
      <c r="I254" s="49" t="s">
        <v>78</v>
      </c>
      <c r="J254" s="104">
        <v>239301</v>
      </c>
      <c r="K254" s="73">
        <v>42126</v>
      </c>
    </row>
    <row r="255" spans="1:12" ht="15.75" x14ac:dyDescent="0.25">
      <c r="A255" s="52">
        <v>247</v>
      </c>
      <c r="B255" s="68">
        <v>101012803</v>
      </c>
      <c r="C255" s="70">
        <v>46041</v>
      </c>
      <c r="D255" s="31">
        <v>15849</v>
      </c>
      <c r="E255" s="71">
        <v>22365</v>
      </c>
      <c r="F255" s="72" t="s">
        <v>474</v>
      </c>
      <c r="G255" s="16" t="s">
        <v>38</v>
      </c>
      <c r="H255" s="94" t="s">
        <v>425</v>
      </c>
      <c r="I255" s="49" t="s">
        <v>78</v>
      </c>
      <c r="J255" s="104">
        <v>239301</v>
      </c>
      <c r="K255" s="73">
        <v>271872</v>
      </c>
      <c r="L255" s="11">
        <f>SUM(K249:K255)</f>
        <v>1435125.9</v>
      </c>
    </row>
    <row r="256" spans="1:12" ht="27" x14ac:dyDescent="0.25">
      <c r="A256" s="52">
        <v>248</v>
      </c>
      <c r="B256" s="68">
        <v>133097591</v>
      </c>
      <c r="C256" s="41">
        <v>45964</v>
      </c>
      <c r="D256" s="31">
        <v>1307</v>
      </c>
      <c r="E256" s="57">
        <v>22220</v>
      </c>
      <c r="F256" s="58" t="s">
        <v>281</v>
      </c>
      <c r="G256" s="16" t="s">
        <v>102</v>
      </c>
      <c r="H256" s="94" t="s">
        <v>425</v>
      </c>
      <c r="I256" s="17" t="s">
        <v>54</v>
      </c>
      <c r="J256" s="104">
        <v>239101</v>
      </c>
      <c r="K256" s="32">
        <v>253833.34</v>
      </c>
      <c r="L256" s="11"/>
    </row>
    <row r="257" spans="1:12" ht="27" x14ac:dyDescent="0.25">
      <c r="A257" s="52">
        <v>249</v>
      </c>
      <c r="B257" s="68">
        <v>133097591</v>
      </c>
      <c r="C257" s="41">
        <v>45992</v>
      </c>
      <c r="D257" s="31">
        <v>1343</v>
      </c>
      <c r="E257" s="57">
        <v>22261</v>
      </c>
      <c r="F257" s="58" t="s">
        <v>336</v>
      </c>
      <c r="G257" s="16" t="s">
        <v>102</v>
      </c>
      <c r="H257" s="94" t="s">
        <v>425</v>
      </c>
      <c r="I257" s="17" t="s">
        <v>54</v>
      </c>
      <c r="J257" s="104">
        <v>239101</v>
      </c>
      <c r="K257" s="32">
        <v>157829.72</v>
      </c>
      <c r="L257" s="11" t="e">
        <f>#REF!+K256+K257</f>
        <v>#REF!</v>
      </c>
    </row>
    <row r="258" spans="1:12" ht="15.75" x14ac:dyDescent="0.25">
      <c r="A258" s="52">
        <v>250</v>
      </c>
      <c r="B258" s="78">
        <v>132428552</v>
      </c>
      <c r="C258" s="41">
        <v>45974</v>
      </c>
      <c r="D258" s="31">
        <v>96</v>
      </c>
      <c r="E258" s="57">
        <v>22221</v>
      </c>
      <c r="F258" s="58" t="s">
        <v>228</v>
      </c>
      <c r="G258" s="14" t="s">
        <v>276</v>
      </c>
      <c r="H258" s="94" t="s">
        <v>426</v>
      </c>
      <c r="I258" s="17" t="s">
        <v>277</v>
      </c>
      <c r="J258" s="104">
        <v>227208</v>
      </c>
      <c r="K258" s="32">
        <v>139948</v>
      </c>
      <c r="L258" s="11">
        <f>K258</f>
        <v>139948</v>
      </c>
    </row>
    <row r="259" spans="1:12" ht="52.5" customHeight="1" x14ac:dyDescent="0.25">
      <c r="A259" s="52">
        <v>251</v>
      </c>
      <c r="B259" s="68">
        <v>131241077</v>
      </c>
      <c r="C259" s="41">
        <v>46014</v>
      </c>
      <c r="D259" s="31">
        <v>248</v>
      </c>
      <c r="E259" s="57">
        <v>22323</v>
      </c>
      <c r="F259" s="58" t="s">
        <v>195</v>
      </c>
      <c r="G259" s="65" t="s">
        <v>379</v>
      </c>
      <c r="H259" s="94" t="s">
        <v>425</v>
      </c>
      <c r="I259" s="65" t="s">
        <v>380</v>
      </c>
      <c r="J259" s="104" t="s">
        <v>422</v>
      </c>
      <c r="K259" s="32">
        <v>576201.46</v>
      </c>
      <c r="L259" s="11">
        <f>K259</f>
        <v>576201.46</v>
      </c>
    </row>
    <row r="260" spans="1:12" ht="15.75" x14ac:dyDescent="0.25">
      <c r="A260" s="52">
        <v>252</v>
      </c>
      <c r="B260" s="68">
        <v>133087723</v>
      </c>
      <c r="C260" s="42">
        <v>45922</v>
      </c>
      <c r="D260" s="13">
        <v>228</v>
      </c>
      <c r="E260" s="57">
        <v>22125</v>
      </c>
      <c r="F260" s="58" t="s">
        <v>175</v>
      </c>
      <c r="G260" s="47" t="s">
        <v>74</v>
      </c>
      <c r="H260" s="94" t="s">
        <v>425</v>
      </c>
      <c r="I260" s="49" t="s">
        <v>78</v>
      </c>
      <c r="J260" s="104">
        <v>239301</v>
      </c>
      <c r="K260" s="15">
        <v>48167.6</v>
      </c>
      <c r="L260" s="11"/>
    </row>
    <row r="261" spans="1:12" ht="15.75" x14ac:dyDescent="0.25">
      <c r="A261" s="52">
        <v>253</v>
      </c>
      <c r="B261" s="68">
        <v>133087723</v>
      </c>
      <c r="C261" s="42">
        <v>45951</v>
      </c>
      <c r="D261" s="13">
        <v>255</v>
      </c>
      <c r="E261" s="57">
        <v>22180</v>
      </c>
      <c r="F261" s="58" t="s">
        <v>229</v>
      </c>
      <c r="G261" s="47" t="s">
        <v>74</v>
      </c>
      <c r="H261" s="94" t="s">
        <v>425</v>
      </c>
      <c r="I261" s="49" t="s">
        <v>78</v>
      </c>
      <c r="J261" s="104">
        <v>239301</v>
      </c>
      <c r="K261" s="15">
        <v>83100</v>
      </c>
      <c r="L261" s="11"/>
    </row>
    <row r="262" spans="1:12" ht="15.75" x14ac:dyDescent="0.25">
      <c r="A262" s="52">
        <v>254</v>
      </c>
      <c r="B262" s="68">
        <v>133087723</v>
      </c>
      <c r="C262" s="42">
        <v>45994</v>
      </c>
      <c r="D262" s="13">
        <v>304</v>
      </c>
      <c r="E262" s="57">
        <v>22270</v>
      </c>
      <c r="F262" s="58" t="s">
        <v>320</v>
      </c>
      <c r="G262" s="47" t="s">
        <v>74</v>
      </c>
      <c r="H262" s="94" t="s">
        <v>425</v>
      </c>
      <c r="I262" s="28" t="s">
        <v>51</v>
      </c>
      <c r="J262" s="104">
        <v>234101</v>
      </c>
      <c r="K262" s="15">
        <v>271800</v>
      </c>
      <c r="L262" s="11"/>
    </row>
    <row r="263" spans="1:12" ht="15.75" x14ac:dyDescent="0.25">
      <c r="A263" s="52">
        <v>255</v>
      </c>
      <c r="B263" s="68">
        <v>133087723</v>
      </c>
      <c r="C263" s="42">
        <v>45994</v>
      </c>
      <c r="D263" s="13">
        <v>305</v>
      </c>
      <c r="E263" s="57">
        <v>22277</v>
      </c>
      <c r="F263" s="58" t="s">
        <v>333</v>
      </c>
      <c r="G263" s="47" t="s">
        <v>74</v>
      </c>
      <c r="H263" s="94" t="s">
        <v>425</v>
      </c>
      <c r="I263" s="28" t="s">
        <v>51</v>
      </c>
      <c r="J263" s="104">
        <v>234101</v>
      </c>
      <c r="K263" s="15">
        <v>239600</v>
      </c>
      <c r="L263" s="11"/>
    </row>
    <row r="264" spans="1:12" ht="15.75" x14ac:dyDescent="0.25">
      <c r="A264" s="52">
        <v>256</v>
      </c>
      <c r="B264" s="68">
        <v>133087723</v>
      </c>
      <c r="C264" s="42">
        <v>46045</v>
      </c>
      <c r="D264" s="13">
        <v>4</v>
      </c>
      <c r="E264" s="57">
        <v>22385</v>
      </c>
      <c r="F264" s="58" t="s">
        <v>486</v>
      </c>
      <c r="G264" s="47" t="s">
        <v>74</v>
      </c>
      <c r="H264" s="94" t="s">
        <v>425</v>
      </c>
      <c r="I264" s="28" t="s">
        <v>51</v>
      </c>
      <c r="J264" s="104">
        <v>234101</v>
      </c>
      <c r="K264" s="15">
        <v>271400</v>
      </c>
      <c r="L264" s="11">
        <f>SUM(K260:K264)</f>
        <v>914067.6</v>
      </c>
    </row>
    <row r="265" spans="1:12" ht="15.75" x14ac:dyDescent="0.25">
      <c r="A265" s="52">
        <v>257</v>
      </c>
      <c r="B265" s="68" t="s">
        <v>463</v>
      </c>
      <c r="C265" s="42">
        <v>46044</v>
      </c>
      <c r="D265" s="13">
        <v>121</v>
      </c>
      <c r="E265" s="57">
        <v>22357</v>
      </c>
      <c r="F265" s="58" t="s">
        <v>281</v>
      </c>
      <c r="G265" s="97" t="s">
        <v>462</v>
      </c>
      <c r="H265" s="94" t="s">
        <v>425</v>
      </c>
      <c r="I265" s="65" t="s">
        <v>45</v>
      </c>
      <c r="J265" s="104">
        <v>231101</v>
      </c>
      <c r="K265" s="15">
        <v>292662.5</v>
      </c>
      <c r="L265" s="11">
        <f>K265</f>
        <v>292662.5</v>
      </c>
    </row>
    <row r="266" spans="1:12" ht="15" customHeight="1" x14ac:dyDescent="0.25">
      <c r="A266" s="52">
        <v>258</v>
      </c>
      <c r="B266" s="68">
        <v>131687202</v>
      </c>
      <c r="C266" s="41">
        <v>45918</v>
      </c>
      <c r="D266" s="31">
        <v>3401</v>
      </c>
      <c r="E266" s="57">
        <v>22107</v>
      </c>
      <c r="F266" s="57" t="s">
        <v>231</v>
      </c>
      <c r="G266" s="16" t="s">
        <v>88</v>
      </c>
      <c r="H266" s="94" t="s">
        <v>425</v>
      </c>
      <c r="I266" s="28" t="s">
        <v>51</v>
      </c>
      <c r="J266" s="104">
        <v>234101</v>
      </c>
      <c r="K266" s="32">
        <v>272000</v>
      </c>
      <c r="L266" s="11"/>
    </row>
    <row r="267" spans="1:12" ht="15" customHeight="1" x14ac:dyDescent="0.25">
      <c r="A267" s="52">
        <v>259</v>
      </c>
      <c r="B267" s="68">
        <v>131687202</v>
      </c>
      <c r="C267" s="41">
        <v>45931</v>
      </c>
      <c r="D267" s="31">
        <v>34748</v>
      </c>
      <c r="E267" s="57">
        <v>22154</v>
      </c>
      <c r="F267" s="57" t="s">
        <v>232</v>
      </c>
      <c r="G267" s="16" t="s">
        <v>88</v>
      </c>
      <c r="H267" s="94" t="s">
        <v>425</v>
      </c>
      <c r="I267" s="28" t="s">
        <v>51</v>
      </c>
      <c r="J267" s="104">
        <v>234101</v>
      </c>
      <c r="K267" s="32">
        <v>267490</v>
      </c>
      <c r="L267" s="11"/>
    </row>
    <row r="268" spans="1:12" ht="15" customHeight="1" x14ac:dyDescent="0.25">
      <c r="A268" s="52">
        <v>260</v>
      </c>
      <c r="B268" s="68">
        <v>131687202</v>
      </c>
      <c r="C268" s="41">
        <v>45931</v>
      </c>
      <c r="D268" s="31">
        <v>3449</v>
      </c>
      <c r="E268" s="57">
        <v>22153</v>
      </c>
      <c r="F268" s="57" t="s">
        <v>233</v>
      </c>
      <c r="G268" s="16" t="s">
        <v>88</v>
      </c>
      <c r="H268" s="94" t="s">
        <v>425</v>
      </c>
      <c r="I268" s="28" t="s">
        <v>51</v>
      </c>
      <c r="J268" s="104">
        <v>234101</v>
      </c>
      <c r="K268" s="32">
        <v>151190</v>
      </c>
      <c r="L268" s="11"/>
    </row>
    <row r="269" spans="1:12" ht="15" customHeight="1" x14ac:dyDescent="0.25">
      <c r="A269" s="52">
        <v>261</v>
      </c>
      <c r="B269" s="68">
        <v>131687202</v>
      </c>
      <c r="C269" s="41">
        <v>45946</v>
      </c>
      <c r="D269" s="31">
        <v>3520</v>
      </c>
      <c r="E269" s="57">
        <v>276</v>
      </c>
      <c r="F269" s="57" t="s">
        <v>234</v>
      </c>
      <c r="G269" s="16" t="s">
        <v>88</v>
      </c>
      <c r="H269" s="94" t="s">
        <v>425</v>
      </c>
      <c r="I269" s="28" t="s">
        <v>51</v>
      </c>
      <c r="J269" s="104">
        <v>234101</v>
      </c>
      <c r="K269" s="32">
        <v>185350</v>
      </c>
      <c r="L269" s="11"/>
    </row>
    <row r="270" spans="1:12" ht="15" customHeight="1" x14ac:dyDescent="0.25">
      <c r="A270" s="52">
        <v>262</v>
      </c>
      <c r="B270" s="68">
        <v>131687202</v>
      </c>
      <c r="C270" s="41">
        <v>45964</v>
      </c>
      <c r="D270" s="31">
        <v>3589</v>
      </c>
      <c r="E270" s="57">
        <v>22196</v>
      </c>
      <c r="F270" s="57" t="s">
        <v>263</v>
      </c>
      <c r="G270" s="16" t="s">
        <v>88</v>
      </c>
      <c r="H270" s="94" t="s">
        <v>425</v>
      </c>
      <c r="I270" s="28" t="s">
        <v>51</v>
      </c>
      <c r="J270" s="104">
        <v>234101</v>
      </c>
      <c r="K270" s="32">
        <v>267490</v>
      </c>
      <c r="L270" s="11"/>
    </row>
    <row r="271" spans="1:12" ht="15" customHeight="1" x14ac:dyDescent="0.25">
      <c r="A271" s="52">
        <v>263</v>
      </c>
      <c r="B271" s="68">
        <v>131687202</v>
      </c>
      <c r="C271" s="41">
        <v>45964</v>
      </c>
      <c r="D271" s="31">
        <v>3601</v>
      </c>
      <c r="E271" s="57">
        <v>22195</v>
      </c>
      <c r="F271" s="57" t="s">
        <v>262</v>
      </c>
      <c r="G271" s="16" t="s">
        <v>88</v>
      </c>
      <c r="H271" s="94" t="s">
        <v>425</v>
      </c>
      <c r="I271" s="28" t="s">
        <v>51</v>
      </c>
      <c r="J271" s="104">
        <v>234101</v>
      </c>
      <c r="K271" s="32">
        <v>151190</v>
      </c>
      <c r="L271" s="11"/>
    </row>
    <row r="272" spans="1:12" ht="15" customHeight="1" x14ac:dyDescent="0.25">
      <c r="A272" s="52">
        <v>264</v>
      </c>
      <c r="B272" s="68">
        <v>131687202</v>
      </c>
      <c r="C272" s="41">
        <v>45992</v>
      </c>
      <c r="D272" s="31">
        <v>3721</v>
      </c>
      <c r="E272" s="57">
        <v>22259</v>
      </c>
      <c r="F272" s="57" t="s">
        <v>331</v>
      </c>
      <c r="G272" s="16" t="s">
        <v>88</v>
      </c>
      <c r="H272" s="94" t="s">
        <v>425</v>
      </c>
      <c r="I272" s="28" t="s">
        <v>51</v>
      </c>
      <c r="J272" s="104">
        <v>234101</v>
      </c>
      <c r="K272" s="32">
        <v>255000</v>
      </c>
      <c r="L272" s="11"/>
    </row>
    <row r="273" spans="1:12" ht="15" customHeight="1" x14ac:dyDescent="0.25">
      <c r="A273" s="52">
        <v>265</v>
      </c>
      <c r="B273" s="68">
        <v>131687202</v>
      </c>
      <c r="C273" s="41">
        <v>46013</v>
      </c>
      <c r="D273" s="31">
        <v>3853</v>
      </c>
      <c r="E273" s="57">
        <v>22306</v>
      </c>
      <c r="F273" s="57" t="s">
        <v>365</v>
      </c>
      <c r="G273" s="16" t="s">
        <v>88</v>
      </c>
      <c r="H273" s="94" t="s">
        <v>425</v>
      </c>
      <c r="I273" s="28" t="s">
        <v>51</v>
      </c>
      <c r="J273" s="104">
        <v>234101</v>
      </c>
      <c r="K273" s="32">
        <v>239070</v>
      </c>
      <c r="L273" s="11"/>
    </row>
    <row r="274" spans="1:12" ht="15" customHeight="1" x14ac:dyDescent="0.25">
      <c r="A274" s="52">
        <v>266</v>
      </c>
      <c r="B274" s="68">
        <v>131687202</v>
      </c>
      <c r="C274" s="41">
        <v>46028</v>
      </c>
      <c r="D274" s="31">
        <v>3871</v>
      </c>
      <c r="E274" s="57">
        <v>22337</v>
      </c>
      <c r="F274" s="57" t="s">
        <v>439</v>
      </c>
      <c r="G274" s="16" t="s">
        <v>88</v>
      </c>
      <c r="H274" s="94" t="s">
        <v>425</v>
      </c>
      <c r="I274" s="28" t="s">
        <v>51</v>
      </c>
      <c r="J274" s="104">
        <v>234101</v>
      </c>
      <c r="K274" s="32">
        <v>216000</v>
      </c>
      <c r="L274" s="11"/>
    </row>
    <row r="275" spans="1:12" ht="15" customHeight="1" x14ac:dyDescent="0.25">
      <c r="A275" s="52">
        <v>267</v>
      </c>
      <c r="B275" s="68">
        <v>131687202</v>
      </c>
      <c r="C275" s="41">
        <v>46028</v>
      </c>
      <c r="D275" s="31">
        <v>3872</v>
      </c>
      <c r="E275" s="57">
        <v>22338</v>
      </c>
      <c r="F275" s="57" t="s">
        <v>440</v>
      </c>
      <c r="G275" s="16" t="s">
        <v>88</v>
      </c>
      <c r="H275" s="94" t="s">
        <v>425</v>
      </c>
      <c r="I275" s="28" t="s">
        <v>51</v>
      </c>
      <c r="J275" s="104">
        <v>234101</v>
      </c>
      <c r="K275" s="32">
        <v>231000</v>
      </c>
      <c r="L275" s="11"/>
    </row>
    <row r="276" spans="1:12" ht="15" customHeight="1" x14ac:dyDescent="0.25">
      <c r="A276" s="52">
        <v>268</v>
      </c>
      <c r="B276" s="68">
        <v>131687202</v>
      </c>
      <c r="C276" s="41">
        <v>46042</v>
      </c>
      <c r="D276" s="31">
        <v>3933</v>
      </c>
      <c r="E276" s="57">
        <v>22373</v>
      </c>
      <c r="F276" s="57" t="s">
        <v>471</v>
      </c>
      <c r="G276" s="16" t="s">
        <v>88</v>
      </c>
      <c r="H276" s="94" t="s">
        <v>425</v>
      </c>
      <c r="I276" s="28" t="s">
        <v>51</v>
      </c>
      <c r="J276" s="104">
        <v>234101</v>
      </c>
      <c r="K276" s="32">
        <v>269500</v>
      </c>
      <c r="L276" s="11">
        <f>SUM(K266:K276)</f>
        <v>2505280</v>
      </c>
    </row>
    <row r="277" spans="1:12" ht="15" customHeight="1" x14ac:dyDescent="0.25">
      <c r="A277" s="52">
        <v>269</v>
      </c>
      <c r="B277" s="86">
        <v>130617521</v>
      </c>
      <c r="C277" s="39">
        <v>45125</v>
      </c>
      <c r="D277" s="26">
        <v>3815</v>
      </c>
      <c r="E277" s="26">
        <v>13904</v>
      </c>
      <c r="F277" s="26" t="s">
        <v>235</v>
      </c>
      <c r="G277" s="26" t="s">
        <v>39</v>
      </c>
      <c r="H277" s="94" t="s">
        <v>426</v>
      </c>
      <c r="I277" s="23" t="s">
        <v>63</v>
      </c>
      <c r="J277" s="104">
        <v>225302</v>
      </c>
      <c r="K277" s="24">
        <v>14000</v>
      </c>
    </row>
    <row r="278" spans="1:12" ht="15" customHeight="1" x14ac:dyDescent="0.25">
      <c r="A278" s="52">
        <v>270</v>
      </c>
      <c r="B278" s="86">
        <v>130617521</v>
      </c>
      <c r="C278" s="39">
        <v>45168</v>
      </c>
      <c r="D278" s="26">
        <v>3954</v>
      </c>
      <c r="E278" s="26">
        <v>14022</v>
      </c>
      <c r="F278" s="26" t="s">
        <v>236</v>
      </c>
      <c r="G278" s="26" t="s">
        <v>39</v>
      </c>
      <c r="H278" s="94" t="s">
        <v>426</v>
      </c>
      <c r="I278" s="23" t="s">
        <v>63</v>
      </c>
      <c r="J278" s="104">
        <v>225302</v>
      </c>
      <c r="K278" s="24">
        <v>20367.71</v>
      </c>
    </row>
    <row r="279" spans="1:12" ht="15" customHeight="1" x14ac:dyDescent="0.25">
      <c r="A279" s="52">
        <v>271</v>
      </c>
      <c r="B279" s="86">
        <v>130617521</v>
      </c>
      <c r="C279" s="39">
        <v>45197</v>
      </c>
      <c r="D279" s="26">
        <v>4060</v>
      </c>
      <c r="E279" s="26">
        <v>14143</v>
      </c>
      <c r="F279" s="26" t="s">
        <v>237</v>
      </c>
      <c r="G279" s="26" t="s">
        <v>39</v>
      </c>
      <c r="H279" s="94" t="s">
        <v>426</v>
      </c>
      <c r="I279" s="23" t="s">
        <v>63</v>
      </c>
      <c r="J279" s="104">
        <v>225302</v>
      </c>
      <c r="K279" s="24">
        <v>20949.91</v>
      </c>
    </row>
    <row r="280" spans="1:12" ht="15" customHeight="1" x14ac:dyDescent="0.25">
      <c r="A280" s="52">
        <v>272</v>
      </c>
      <c r="B280" s="86">
        <v>130617521</v>
      </c>
      <c r="C280" s="39">
        <v>45213</v>
      </c>
      <c r="D280" s="26">
        <v>4103</v>
      </c>
      <c r="E280" s="26">
        <v>14284</v>
      </c>
      <c r="F280" s="26" t="s">
        <v>238</v>
      </c>
      <c r="G280" s="26" t="s">
        <v>39</v>
      </c>
      <c r="H280" s="94" t="s">
        <v>426</v>
      </c>
      <c r="I280" s="23" t="s">
        <v>63</v>
      </c>
      <c r="J280" s="104">
        <v>225302</v>
      </c>
      <c r="K280" s="24">
        <v>14000</v>
      </c>
    </row>
    <row r="281" spans="1:12" ht="15" customHeight="1" x14ac:dyDescent="0.25">
      <c r="A281" s="52">
        <v>273</v>
      </c>
      <c r="B281" s="86">
        <v>130617521</v>
      </c>
      <c r="C281" s="39">
        <v>45240</v>
      </c>
      <c r="D281" s="26">
        <v>4204</v>
      </c>
      <c r="E281" s="26">
        <v>14496</v>
      </c>
      <c r="F281" s="26" t="s">
        <v>239</v>
      </c>
      <c r="G281" s="26" t="s">
        <v>39</v>
      </c>
      <c r="H281" s="94" t="s">
        <v>426</v>
      </c>
      <c r="I281" s="23" t="s">
        <v>63</v>
      </c>
      <c r="J281" s="104">
        <v>225302</v>
      </c>
      <c r="K281" s="24">
        <v>19400.11</v>
      </c>
    </row>
    <row r="282" spans="1:12" ht="15" customHeight="1" x14ac:dyDescent="0.25">
      <c r="A282" s="52">
        <v>274</v>
      </c>
      <c r="B282" s="86">
        <v>130617521</v>
      </c>
      <c r="C282" s="39">
        <v>45271</v>
      </c>
      <c r="D282" s="26">
        <v>4323</v>
      </c>
      <c r="E282" s="26">
        <v>14486</v>
      </c>
      <c r="F282" s="26" t="s">
        <v>240</v>
      </c>
      <c r="G282" s="26" t="s">
        <v>39</v>
      </c>
      <c r="H282" s="94" t="s">
        <v>426</v>
      </c>
      <c r="I282" s="23" t="s">
        <v>63</v>
      </c>
      <c r="J282" s="104">
        <v>225302</v>
      </c>
      <c r="K282" s="24">
        <v>19587.89</v>
      </c>
    </row>
    <row r="283" spans="1:12" ht="15" customHeight="1" x14ac:dyDescent="0.25">
      <c r="A283" s="52">
        <v>275</v>
      </c>
      <c r="B283" s="68">
        <v>130617521</v>
      </c>
      <c r="C283" s="38">
        <v>45303</v>
      </c>
      <c r="D283" s="20">
        <v>4389</v>
      </c>
      <c r="E283" s="20">
        <v>20818</v>
      </c>
      <c r="F283" s="17" t="s">
        <v>241</v>
      </c>
      <c r="G283" s="20" t="s">
        <v>39</v>
      </c>
      <c r="H283" s="94" t="s">
        <v>426</v>
      </c>
      <c r="I283" s="17" t="s">
        <v>63</v>
      </c>
      <c r="J283" s="104">
        <v>225302</v>
      </c>
      <c r="K283" s="18">
        <v>17154.13</v>
      </c>
      <c r="L283" s="11">
        <f>SUM(K277:K283)</f>
        <v>125459.75</v>
      </c>
    </row>
    <row r="284" spans="1:12" ht="27" x14ac:dyDescent="0.25">
      <c r="A284" s="52">
        <v>276</v>
      </c>
      <c r="B284" s="68">
        <v>101643412</v>
      </c>
      <c r="C284" s="38">
        <v>46036</v>
      </c>
      <c r="D284" s="20">
        <v>133827</v>
      </c>
      <c r="E284" s="20">
        <v>22355</v>
      </c>
      <c r="F284" s="17" t="s">
        <v>445</v>
      </c>
      <c r="G284" s="20" t="s">
        <v>444</v>
      </c>
      <c r="H284" s="94" t="s">
        <v>425</v>
      </c>
      <c r="I284" s="14" t="s">
        <v>338</v>
      </c>
      <c r="J284" s="104" t="s">
        <v>446</v>
      </c>
      <c r="K284" s="18">
        <v>106924.91</v>
      </c>
      <c r="L284" s="11">
        <f>K284</f>
        <v>106924.91</v>
      </c>
    </row>
    <row r="285" spans="1:12" ht="15.75" x14ac:dyDescent="0.25">
      <c r="A285" s="52">
        <v>277</v>
      </c>
      <c r="B285" s="68">
        <v>131599583</v>
      </c>
      <c r="C285" s="38">
        <v>45964</v>
      </c>
      <c r="D285" s="20">
        <v>22248</v>
      </c>
      <c r="E285" s="20">
        <v>1470</v>
      </c>
      <c r="F285" s="17" t="s">
        <v>311</v>
      </c>
      <c r="G285" s="17" t="s">
        <v>309</v>
      </c>
      <c r="H285" s="94" t="s">
        <v>425</v>
      </c>
      <c r="I285" s="14" t="s">
        <v>310</v>
      </c>
      <c r="J285" s="104">
        <v>239802</v>
      </c>
      <c r="K285" s="18">
        <v>30500</v>
      </c>
      <c r="L285" s="11">
        <f>K285</f>
        <v>30500</v>
      </c>
    </row>
    <row r="286" spans="1:12" ht="15" customHeight="1" x14ac:dyDescent="0.25">
      <c r="A286" s="52">
        <v>278</v>
      </c>
      <c r="B286" s="68">
        <v>130468516</v>
      </c>
      <c r="C286" s="38">
        <v>45966</v>
      </c>
      <c r="D286" s="20">
        <v>40150</v>
      </c>
      <c r="E286" s="57">
        <v>22223</v>
      </c>
      <c r="F286" s="57" t="s">
        <v>292</v>
      </c>
      <c r="G286" s="20" t="s">
        <v>73</v>
      </c>
      <c r="H286" s="94" t="s">
        <v>425</v>
      </c>
      <c r="I286" s="28" t="s">
        <v>51</v>
      </c>
      <c r="J286" s="104">
        <v>234101</v>
      </c>
      <c r="K286" s="18">
        <v>271600</v>
      </c>
      <c r="L286" s="11"/>
    </row>
    <row r="287" spans="1:12" ht="15" customHeight="1" x14ac:dyDescent="0.25">
      <c r="A287" s="52">
        <v>279</v>
      </c>
      <c r="B287" s="68">
        <v>130468516</v>
      </c>
      <c r="C287" s="38">
        <v>45994</v>
      </c>
      <c r="D287" s="20">
        <v>40601</v>
      </c>
      <c r="E287" s="57">
        <v>22263</v>
      </c>
      <c r="F287" s="57" t="s">
        <v>332</v>
      </c>
      <c r="G287" s="20" t="s">
        <v>73</v>
      </c>
      <c r="H287" s="94" t="s">
        <v>425</v>
      </c>
      <c r="I287" s="28" t="s">
        <v>51</v>
      </c>
      <c r="J287" s="104">
        <v>234101</v>
      </c>
      <c r="K287" s="18">
        <v>194000</v>
      </c>
      <c r="L287" s="11"/>
    </row>
    <row r="288" spans="1:12" ht="15" customHeight="1" x14ac:dyDescent="0.25">
      <c r="A288" s="52">
        <v>280</v>
      </c>
      <c r="B288" s="68">
        <v>130468516</v>
      </c>
      <c r="C288" s="38">
        <v>46002</v>
      </c>
      <c r="D288" s="20">
        <v>40781</v>
      </c>
      <c r="E288" s="57">
        <v>22307</v>
      </c>
      <c r="F288" s="57" t="s">
        <v>364</v>
      </c>
      <c r="G288" s="20" t="s">
        <v>73</v>
      </c>
      <c r="H288" s="94" t="s">
        <v>425</v>
      </c>
      <c r="I288" s="28" t="s">
        <v>51</v>
      </c>
      <c r="J288" s="104">
        <v>234101</v>
      </c>
      <c r="K288" s="18">
        <v>194000</v>
      </c>
      <c r="L288" s="11">
        <f>SUM(K286:K288)</f>
        <v>659600</v>
      </c>
    </row>
    <row r="289" spans="1:12" ht="15" customHeight="1" x14ac:dyDescent="0.25">
      <c r="A289" s="52">
        <v>281</v>
      </c>
      <c r="B289" s="90">
        <v>130817286</v>
      </c>
      <c r="C289" s="38">
        <v>45993</v>
      </c>
      <c r="D289" s="16">
        <v>1164</v>
      </c>
      <c r="E289" s="57">
        <v>22286</v>
      </c>
      <c r="F289" s="57" t="s">
        <v>211</v>
      </c>
      <c r="G289" s="16" t="s">
        <v>95</v>
      </c>
      <c r="H289" s="94" t="s">
        <v>425</v>
      </c>
      <c r="I289" s="28" t="s">
        <v>51</v>
      </c>
      <c r="J289" s="104">
        <v>234101</v>
      </c>
      <c r="K289" s="18">
        <v>267740</v>
      </c>
      <c r="L289" s="11">
        <f>K289</f>
        <v>267740</v>
      </c>
    </row>
    <row r="290" spans="1:12" ht="15" customHeight="1" x14ac:dyDescent="0.25">
      <c r="A290" s="52">
        <v>282</v>
      </c>
      <c r="B290" s="68">
        <v>131450148</v>
      </c>
      <c r="C290" s="38">
        <v>45919</v>
      </c>
      <c r="D290" s="16">
        <v>403</v>
      </c>
      <c r="E290" s="57">
        <v>22109</v>
      </c>
      <c r="F290" s="57" t="s">
        <v>243</v>
      </c>
      <c r="G290" s="16" t="s">
        <v>40</v>
      </c>
      <c r="H290" s="94" t="s">
        <v>425</v>
      </c>
      <c r="I290" s="28" t="s">
        <v>51</v>
      </c>
      <c r="J290" s="104">
        <v>234101</v>
      </c>
      <c r="K290" s="18">
        <v>144000</v>
      </c>
    </row>
    <row r="291" spans="1:12" ht="15" customHeight="1" x14ac:dyDescent="0.25">
      <c r="A291" s="52">
        <v>283</v>
      </c>
      <c r="B291" s="68">
        <v>131450148</v>
      </c>
      <c r="C291" s="38">
        <v>45964</v>
      </c>
      <c r="D291" s="16">
        <v>675</v>
      </c>
      <c r="E291" s="57">
        <v>22201</v>
      </c>
      <c r="F291" s="57" t="s">
        <v>260</v>
      </c>
      <c r="G291" s="16" t="s">
        <v>40</v>
      </c>
      <c r="H291" s="94" t="s">
        <v>425</v>
      </c>
      <c r="I291" s="28" t="s">
        <v>51</v>
      </c>
      <c r="J291" s="104">
        <v>234101</v>
      </c>
      <c r="K291" s="18">
        <v>266000</v>
      </c>
    </row>
    <row r="292" spans="1:12" ht="15" customHeight="1" x14ac:dyDescent="0.25">
      <c r="A292" s="52">
        <v>284</v>
      </c>
      <c r="B292" s="68">
        <v>131450148</v>
      </c>
      <c r="C292" s="38">
        <v>46002</v>
      </c>
      <c r="D292" s="16">
        <v>1012</v>
      </c>
      <c r="E292" s="57">
        <v>22281</v>
      </c>
      <c r="F292" s="57" t="s">
        <v>341</v>
      </c>
      <c r="G292" s="16" t="s">
        <v>40</v>
      </c>
      <c r="H292" s="94" t="s">
        <v>425</v>
      </c>
      <c r="I292" s="28" t="s">
        <v>51</v>
      </c>
      <c r="J292" s="104">
        <v>234101</v>
      </c>
      <c r="K292" s="18">
        <v>23000</v>
      </c>
    </row>
    <row r="293" spans="1:12" ht="15" customHeight="1" x14ac:dyDescent="0.25">
      <c r="A293" s="52">
        <v>285</v>
      </c>
      <c r="B293" s="68">
        <v>131450148</v>
      </c>
      <c r="C293" s="38">
        <v>46013</v>
      </c>
      <c r="D293" s="16">
        <v>1103</v>
      </c>
      <c r="E293" s="57">
        <v>22311</v>
      </c>
      <c r="F293" s="57" t="s">
        <v>355</v>
      </c>
      <c r="G293" s="16" t="s">
        <v>40</v>
      </c>
      <c r="H293" s="94" t="s">
        <v>425</v>
      </c>
      <c r="I293" s="28" t="s">
        <v>51</v>
      </c>
      <c r="J293" s="104">
        <v>234101</v>
      </c>
      <c r="K293" s="18">
        <v>750000</v>
      </c>
      <c r="L293" s="11">
        <f>SUM(K290:K293)</f>
        <v>1183000</v>
      </c>
    </row>
    <row r="294" spans="1:12" ht="27" x14ac:dyDescent="0.25">
      <c r="A294" s="52">
        <v>286</v>
      </c>
      <c r="B294" s="68">
        <v>131257569</v>
      </c>
      <c r="C294" s="67">
        <v>46031</v>
      </c>
      <c r="D294" s="16">
        <v>200</v>
      </c>
      <c r="E294" s="68">
        <v>22342</v>
      </c>
      <c r="F294" s="68" t="s">
        <v>434</v>
      </c>
      <c r="G294" s="66" t="s">
        <v>351</v>
      </c>
      <c r="H294" s="94" t="s">
        <v>426</v>
      </c>
      <c r="I294" s="66" t="s">
        <v>348</v>
      </c>
      <c r="J294" s="104">
        <v>227204</v>
      </c>
      <c r="K294" s="18">
        <v>80830</v>
      </c>
      <c r="L294" s="11">
        <f>K294</f>
        <v>80830</v>
      </c>
    </row>
    <row r="295" spans="1:12" ht="15.75" x14ac:dyDescent="0.25">
      <c r="A295" s="52">
        <v>287</v>
      </c>
      <c r="B295" s="78">
        <v>130471983</v>
      </c>
      <c r="C295" s="67" t="s">
        <v>358</v>
      </c>
      <c r="D295" s="16">
        <v>992</v>
      </c>
      <c r="E295" s="68">
        <v>22309</v>
      </c>
      <c r="F295" s="68" t="s">
        <v>359</v>
      </c>
      <c r="G295" s="66" t="s">
        <v>360</v>
      </c>
      <c r="H295" s="94" t="s">
        <v>425</v>
      </c>
      <c r="I295" s="28" t="s">
        <v>47</v>
      </c>
      <c r="J295" s="104">
        <v>239301</v>
      </c>
      <c r="K295" s="18">
        <v>267404</v>
      </c>
      <c r="L295" s="11">
        <f>K295</f>
        <v>267404</v>
      </c>
    </row>
    <row r="296" spans="1:12" ht="15.75" x14ac:dyDescent="0.25">
      <c r="A296" s="52">
        <v>288</v>
      </c>
      <c r="B296" s="68">
        <v>101027721</v>
      </c>
      <c r="C296" s="38">
        <v>45936</v>
      </c>
      <c r="D296" s="16">
        <v>9100917149</v>
      </c>
      <c r="E296" s="57">
        <v>22156</v>
      </c>
      <c r="F296" s="17" t="s">
        <v>244</v>
      </c>
      <c r="G296" s="13" t="s">
        <v>90</v>
      </c>
      <c r="H296" s="94" t="s">
        <v>425</v>
      </c>
      <c r="I296" s="28" t="s">
        <v>50</v>
      </c>
      <c r="J296" s="104">
        <v>237203</v>
      </c>
      <c r="K296" s="21">
        <v>612868</v>
      </c>
      <c r="L296" s="11"/>
    </row>
    <row r="297" spans="1:12" ht="15.75" x14ac:dyDescent="0.25">
      <c r="A297" s="52">
        <v>289</v>
      </c>
      <c r="B297" s="68">
        <v>101027721</v>
      </c>
      <c r="C297" s="38">
        <v>45947</v>
      </c>
      <c r="D297" s="16">
        <v>9100922477</v>
      </c>
      <c r="E297" s="57">
        <v>22170</v>
      </c>
      <c r="F297" s="17" t="s">
        <v>245</v>
      </c>
      <c r="G297" s="13" t="s">
        <v>90</v>
      </c>
      <c r="H297" s="94" t="s">
        <v>425</v>
      </c>
      <c r="I297" s="28" t="s">
        <v>50</v>
      </c>
      <c r="J297" s="104">
        <v>237203</v>
      </c>
      <c r="K297" s="21">
        <v>3560</v>
      </c>
      <c r="L297" s="11">
        <f>K296+K297</f>
        <v>616428</v>
      </c>
    </row>
    <row r="298" spans="1:12" ht="15" customHeight="1" x14ac:dyDescent="0.25">
      <c r="A298" s="52">
        <v>290</v>
      </c>
      <c r="B298" s="68">
        <v>101196017</v>
      </c>
      <c r="C298" s="38">
        <v>45922</v>
      </c>
      <c r="D298" s="16">
        <v>450000258</v>
      </c>
      <c r="E298" s="20">
        <v>22120</v>
      </c>
      <c r="F298" s="17" t="s">
        <v>246</v>
      </c>
      <c r="G298" s="20" t="s">
        <v>41</v>
      </c>
      <c r="H298" s="94" t="s">
        <v>425</v>
      </c>
      <c r="I298" s="28" t="s">
        <v>47</v>
      </c>
      <c r="J298" s="104">
        <v>239301</v>
      </c>
      <c r="K298" s="18">
        <v>177171.06</v>
      </c>
    </row>
    <row r="299" spans="1:12" ht="15" customHeight="1" x14ac:dyDescent="0.25">
      <c r="A299" s="52">
        <v>291</v>
      </c>
      <c r="B299" s="68">
        <v>101196017</v>
      </c>
      <c r="C299" s="38">
        <v>46020</v>
      </c>
      <c r="D299" s="16">
        <v>450000617</v>
      </c>
      <c r="E299" s="78">
        <v>22336</v>
      </c>
      <c r="F299" s="74" t="s">
        <v>398</v>
      </c>
      <c r="G299" s="78" t="s">
        <v>41</v>
      </c>
      <c r="H299" s="94" t="s">
        <v>425</v>
      </c>
      <c r="I299" s="85" t="s">
        <v>47</v>
      </c>
      <c r="J299" s="104">
        <v>239301</v>
      </c>
      <c r="K299" s="77">
        <v>210405.15</v>
      </c>
    </row>
    <row r="300" spans="1:12" ht="15" customHeight="1" x14ac:dyDescent="0.25">
      <c r="A300" s="52">
        <v>292</v>
      </c>
      <c r="B300" s="68">
        <v>101196017</v>
      </c>
      <c r="C300" s="38">
        <v>46042</v>
      </c>
      <c r="D300" s="16">
        <v>450000818</v>
      </c>
      <c r="E300" s="78">
        <v>22368</v>
      </c>
      <c r="F300" s="74" t="s">
        <v>480</v>
      </c>
      <c r="G300" s="78" t="s">
        <v>41</v>
      </c>
      <c r="H300" s="94" t="s">
        <v>425</v>
      </c>
      <c r="I300" s="85" t="s">
        <v>47</v>
      </c>
      <c r="J300" s="104">
        <v>239301</v>
      </c>
      <c r="K300" s="77">
        <v>155514.20000000001</v>
      </c>
      <c r="L300" s="11">
        <f>SUM(K298:K300)</f>
        <v>543090.40999999992</v>
      </c>
    </row>
    <row r="301" spans="1:12" ht="15" customHeight="1" x14ac:dyDescent="0.25">
      <c r="A301" s="52">
        <v>293</v>
      </c>
      <c r="B301" s="90">
        <v>132763807</v>
      </c>
      <c r="C301" s="38">
        <v>45917</v>
      </c>
      <c r="D301" s="16">
        <v>475</v>
      </c>
      <c r="E301" s="57">
        <v>22101</v>
      </c>
      <c r="F301" s="58" t="s">
        <v>247</v>
      </c>
      <c r="G301" s="20" t="s">
        <v>106</v>
      </c>
      <c r="H301" s="94" t="s">
        <v>425</v>
      </c>
      <c r="I301" s="28" t="s">
        <v>51</v>
      </c>
      <c r="J301" s="104">
        <v>234101</v>
      </c>
      <c r="K301" s="18">
        <v>17850</v>
      </c>
      <c r="L301" s="11">
        <f>K301</f>
        <v>17850</v>
      </c>
    </row>
    <row r="302" spans="1:12" ht="15" customHeight="1" x14ac:dyDescent="0.25">
      <c r="A302" s="52">
        <v>294</v>
      </c>
      <c r="B302" s="90">
        <v>131060072</v>
      </c>
      <c r="C302" s="38">
        <v>45982</v>
      </c>
      <c r="D302" s="16">
        <v>177</v>
      </c>
      <c r="E302" s="57">
        <v>22246</v>
      </c>
      <c r="F302" s="58" t="s">
        <v>302</v>
      </c>
      <c r="G302" s="17" t="s">
        <v>301</v>
      </c>
      <c r="H302" s="94" t="s">
        <v>426</v>
      </c>
      <c r="I302" s="14" t="s">
        <v>303</v>
      </c>
      <c r="J302" s="104">
        <v>277101</v>
      </c>
      <c r="K302" s="18">
        <v>20330</v>
      </c>
      <c r="L302" s="11">
        <f>K302</f>
        <v>20330</v>
      </c>
    </row>
    <row r="303" spans="1:12" ht="15" customHeight="1" x14ac:dyDescent="0.25">
      <c r="A303" s="52">
        <v>295</v>
      </c>
      <c r="B303" s="90">
        <v>131323032</v>
      </c>
      <c r="C303" s="38">
        <v>46031</v>
      </c>
      <c r="D303" s="16">
        <v>363</v>
      </c>
      <c r="E303" s="57">
        <v>22343</v>
      </c>
      <c r="F303" s="58" t="s">
        <v>432</v>
      </c>
      <c r="G303" s="17" t="s">
        <v>433</v>
      </c>
      <c r="H303" s="94" t="s">
        <v>425</v>
      </c>
      <c r="I303" s="28" t="s">
        <v>317</v>
      </c>
      <c r="J303" s="104">
        <v>263101</v>
      </c>
      <c r="K303" s="18">
        <v>194464</v>
      </c>
      <c r="L303" s="11">
        <f>K303</f>
        <v>194464</v>
      </c>
    </row>
    <row r="304" spans="1:12" ht="15" customHeight="1" x14ac:dyDescent="0.25">
      <c r="A304" s="52">
        <v>296</v>
      </c>
      <c r="B304" s="68">
        <v>132281659</v>
      </c>
      <c r="C304" s="38">
        <v>45398</v>
      </c>
      <c r="D304" s="16">
        <v>246</v>
      </c>
      <c r="E304" s="57">
        <v>14603</v>
      </c>
      <c r="F304" s="57" t="s">
        <v>248</v>
      </c>
      <c r="G304" s="16" t="s">
        <v>42</v>
      </c>
      <c r="H304" s="94" t="s">
        <v>425</v>
      </c>
      <c r="I304" s="28" t="s">
        <v>47</v>
      </c>
      <c r="J304" s="104">
        <v>239301</v>
      </c>
      <c r="K304" s="18">
        <v>13924</v>
      </c>
      <c r="L304" s="11">
        <f>K304</f>
        <v>13924</v>
      </c>
    </row>
    <row r="305" spans="1:12" ht="15" customHeight="1" x14ac:dyDescent="0.25">
      <c r="A305" s="52">
        <v>297</v>
      </c>
      <c r="B305" s="68">
        <v>131049682</v>
      </c>
      <c r="C305" s="38">
        <v>45985</v>
      </c>
      <c r="D305" s="16">
        <v>11181</v>
      </c>
      <c r="E305" s="57">
        <v>22255</v>
      </c>
      <c r="F305" s="57" t="s">
        <v>316</v>
      </c>
      <c r="G305" s="17" t="s">
        <v>315</v>
      </c>
      <c r="H305" s="94" t="s">
        <v>425</v>
      </c>
      <c r="I305" s="28" t="s">
        <v>317</v>
      </c>
      <c r="J305" s="104">
        <v>263101</v>
      </c>
      <c r="K305" s="18">
        <v>247357.5</v>
      </c>
      <c r="L305" s="11">
        <f>K305</f>
        <v>247357.5</v>
      </c>
    </row>
    <row r="306" spans="1:12" ht="15" customHeight="1" x14ac:dyDescent="0.25">
      <c r="A306" s="52">
        <v>298</v>
      </c>
      <c r="B306" s="68">
        <v>132121597</v>
      </c>
      <c r="C306" s="38">
        <v>45919</v>
      </c>
      <c r="D306" s="16">
        <v>901</v>
      </c>
      <c r="E306" s="57">
        <v>22132</v>
      </c>
      <c r="F306" s="58" t="s">
        <v>237</v>
      </c>
      <c r="G306" s="16" t="s">
        <v>77</v>
      </c>
      <c r="H306" s="94" t="s">
        <v>425</v>
      </c>
      <c r="I306" s="28" t="s">
        <v>51</v>
      </c>
      <c r="J306" s="104">
        <v>234101</v>
      </c>
      <c r="K306" s="18">
        <v>167750</v>
      </c>
      <c r="L306" s="11"/>
    </row>
    <row r="307" spans="1:12" ht="15" customHeight="1" x14ac:dyDescent="0.25">
      <c r="A307" s="52">
        <v>299</v>
      </c>
      <c r="B307" s="68">
        <v>132121597</v>
      </c>
      <c r="C307" s="38">
        <v>45953</v>
      </c>
      <c r="D307" s="16">
        <v>930</v>
      </c>
      <c r="E307" s="57">
        <v>22181</v>
      </c>
      <c r="F307" s="58" t="s">
        <v>249</v>
      </c>
      <c r="G307" s="16" t="s">
        <v>77</v>
      </c>
      <c r="H307" s="94" t="s">
        <v>425</v>
      </c>
      <c r="I307" s="49" t="s">
        <v>48</v>
      </c>
      <c r="J307" s="104">
        <v>239301</v>
      </c>
      <c r="K307" s="18">
        <v>252992</v>
      </c>
      <c r="L307" s="11"/>
    </row>
    <row r="308" spans="1:12" ht="29.25" customHeight="1" x14ac:dyDescent="0.25">
      <c r="A308" s="52">
        <v>300</v>
      </c>
      <c r="B308" s="68">
        <v>132121597</v>
      </c>
      <c r="C308" s="38">
        <v>45992</v>
      </c>
      <c r="D308" s="16">
        <v>970</v>
      </c>
      <c r="E308" s="57">
        <v>22291</v>
      </c>
      <c r="F308" s="58" t="s">
        <v>347</v>
      </c>
      <c r="G308" s="16" t="s">
        <v>77</v>
      </c>
      <c r="H308" s="94" t="s">
        <v>426</v>
      </c>
      <c r="I308" s="65" t="s">
        <v>348</v>
      </c>
      <c r="J308" s="104">
        <v>227204</v>
      </c>
      <c r="K308" s="18">
        <v>241900</v>
      </c>
      <c r="L308" s="11"/>
    </row>
    <row r="309" spans="1:12" ht="15" customHeight="1" x14ac:dyDescent="0.25">
      <c r="A309" s="52">
        <v>301</v>
      </c>
      <c r="B309" s="68">
        <v>132121597</v>
      </c>
      <c r="C309" s="38">
        <v>46008</v>
      </c>
      <c r="D309" s="16">
        <v>984</v>
      </c>
      <c r="E309" s="57">
        <v>22304</v>
      </c>
      <c r="F309" s="58" t="s">
        <v>356</v>
      </c>
      <c r="G309" s="16" t="s">
        <v>77</v>
      </c>
      <c r="H309" s="94" t="s">
        <v>425</v>
      </c>
      <c r="I309" s="28" t="s">
        <v>51</v>
      </c>
      <c r="J309" s="104">
        <v>234101</v>
      </c>
      <c r="K309" s="18">
        <v>240000</v>
      </c>
      <c r="L309" s="11"/>
    </row>
    <row r="310" spans="1:12" ht="36" customHeight="1" x14ac:dyDescent="0.25">
      <c r="A310" s="52">
        <v>302</v>
      </c>
      <c r="B310" s="68">
        <v>132121597</v>
      </c>
      <c r="C310" s="38">
        <v>46008</v>
      </c>
      <c r="D310" s="16">
        <v>986</v>
      </c>
      <c r="E310" s="57">
        <v>22310</v>
      </c>
      <c r="F310" s="58" t="s">
        <v>357</v>
      </c>
      <c r="G310" s="16" t="s">
        <v>77</v>
      </c>
      <c r="H310" s="94" t="s">
        <v>425</v>
      </c>
      <c r="I310" s="28" t="s">
        <v>47</v>
      </c>
      <c r="J310" s="104" t="s">
        <v>423</v>
      </c>
      <c r="K310" s="18">
        <v>116466</v>
      </c>
      <c r="L310" s="11">
        <f>SUM(K306:K310)</f>
        <v>1019108</v>
      </c>
    </row>
    <row r="311" spans="1:12" ht="15" customHeight="1" x14ac:dyDescent="0.25">
      <c r="A311" s="52">
        <v>303</v>
      </c>
      <c r="B311" s="68">
        <v>132054512</v>
      </c>
      <c r="C311" s="38">
        <v>45875</v>
      </c>
      <c r="D311" s="16">
        <v>10009933</v>
      </c>
      <c r="E311" s="57">
        <v>22029</v>
      </c>
      <c r="F311" s="57" t="s">
        <v>250</v>
      </c>
      <c r="G311" s="16" t="s">
        <v>43</v>
      </c>
      <c r="H311" s="94" t="s">
        <v>425</v>
      </c>
      <c r="I311" s="17" t="s">
        <v>54</v>
      </c>
      <c r="J311" s="104">
        <v>239101</v>
      </c>
      <c r="K311" s="19">
        <v>212535.99</v>
      </c>
    </row>
    <row r="312" spans="1:12" ht="15" customHeight="1" x14ac:dyDescent="0.25">
      <c r="A312" s="52">
        <v>304</v>
      </c>
      <c r="B312" s="68">
        <v>132054512</v>
      </c>
      <c r="C312" s="38">
        <v>45952</v>
      </c>
      <c r="D312" s="16">
        <v>10011530</v>
      </c>
      <c r="E312" s="57">
        <v>22187</v>
      </c>
      <c r="F312" s="57" t="s">
        <v>251</v>
      </c>
      <c r="G312" s="16" t="s">
        <v>43</v>
      </c>
      <c r="H312" s="94" t="s">
        <v>425</v>
      </c>
      <c r="I312" s="17" t="s">
        <v>54</v>
      </c>
      <c r="J312" s="104">
        <v>239101</v>
      </c>
      <c r="K312" s="19">
        <v>43011</v>
      </c>
    </row>
    <row r="313" spans="1:12" ht="15" customHeight="1" x14ac:dyDescent="0.25">
      <c r="A313" s="52">
        <v>305</v>
      </c>
      <c r="B313" s="68">
        <v>132054512</v>
      </c>
      <c r="C313" s="38">
        <v>45957</v>
      </c>
      <c r="D313" s="16">
        <v>10011605</v>
      </c>
      <c r="E313" s="57">
        <v>22192</v>
      </c>
      <c r="F313" s="57" t="s">
        <v>252</v>
      </c>
      <c r="G313" s="16" t="s">
        <v>43</v>
      </c>
      <c r="H313" s="94" t="s">
        <v>425</v>
      </c>
      <c r="I313" s="17" t="s">
        <v>54</v>
      </c>
      <c r="J313" s="104">
        <v>239101</v>
      </c>
      <c r="K313" s="19">
        <v>22420</v>
      </c>
    </row>
    <row r="314" spans="1:12" ht="15" customHeight="1" x14ac:dyDescent="0.25">
      <c r="A314" s="52">
        <v>306</v>
      </c>
      <c r="B314" s="68">
        <v>132054512</v>
      </c>
      <c r="C314" s="38">
        <v>45964</v>
      </c>
      <c r="D314" s="16">
        <v>10011776</v>
      </c>
      <c r="E314" s="57">
        <v>22211</v>
      </c>
      <c r="F314" s="57" t="s">
        <v>198</v>
      </c>
      <c r="G314" s="16" t="s">
        <v>43</v>
      </c>
      <c r="H314" s="94" t="s">
        <v>425</v>
      </c>
      <c r="I314" s="17" t="s">
        <v>54</v>
      </c>
      <c r="J314" s="104">
        <v>239101</v>
      </c>
      <c r="K314" s="19">
        <v>175387.6</v>
      </c>
    </row>
    <row r="315" spans="1:12" ht="15" customHeight="1" x14ac:dyDescent="0.25">
      <c r="A315" s="52">
        <v>307</v>
      </c>
      <c r="B315" s="68">
        <v>132054512</v>
      </c>
      <c r="C315" s="38">
        <v>45968</v>
      </c>
      <c r="D315" s="16">
        <v>10011881</v>
      </c>
      <c r="E315" s="57">
        <v>22226</v>
      </c>
      <c r="F315" s="57" t="s">
        <v>280</v>
      </c>
      <c r="G315" s="16" t="s">
        <v>43</v>
      </c>
      <c r="H315" s="94" t="s">
        <v>425</v>
      </c>
      <c r="I315" s="17" t="s">
        <v>54</v>
      </c>
      <c r="J315" s="104">
        <v>239101</v>
      </c>
      <c r="K315" s="19">
        <v>44703.12</v>
      </c>
    </row>
    <row r="316" spans="1:12" ht="15" customHeight="1" x14ac:dyDescent="0.25">
      <c r="A316" s="52">
        <v>308</v>
      </c>
      <c r="B316" s="68">
        <v>132054512</v>
      </c>
      <c r="C316" s="38">
        <v>45975</v>
      </c>
      <c r="D316" s="16">
        <v>10011991</v>
      </c>
      <c r="E316" s="57">
        <v>22225</v>
      </c>
      <c r="F316" s="57" t="s">
        <v>279</v>
      </c>
      <c r="G316" s="16" t="s">
        <v>43</v>
      </c>
      <c r="H316" s="94" t="s">
        <v>425</v>
      </c>
      <c r="I316" s="17" t="s">
        <v>54</v>
      </c>
      <c r="J316" s="104">
        <v>239101</v>
      </c>
      <c r="K316" s="19">
        <v>27390.16</v>
      </c>
      <c r="L316" s="11">
        <f>SUM(K311:K316)</f>
        <v>525447.87</v>
      </c>
    </row>
    <row r="317" spans="1:12" ht="15" customHeight="1" x14ac:dyDescent="0.25">
      <c r="A317" s="52">
        <v>309</v>
      </c>
      <c r="B317" s="78">
        <v>130247471</v>
      </c>
      <c r="C317" s="38">
        <v>46013</v>
      </c>
      <c r="D317" s="16" t="s">
        <v>361</v>
      </c>
      <c r="E317" s="57">
        <v>22308</v>
      </c>
      <c r="F317" s="57" t="s">
        <v>362</v>
      </c>
      <c r="G317" s="16" t="s">
        <v>363</v>
      </c>
      <c r="H317" s="94" t="s">
        <v>425</v>
      </c>
      <c r="I317" s="53" t="s">
        <v>104</v>
      </c>
      <c r="J317" s="104">
        <v>239301</v>
      </c>
      <c r="K317" s="19">
        <v>132455</v>
      </c>
      <c r="L317" s="11">
        <f>K317</f>
        <v>132455</v>
      </c>
    </row>
    <row r="318" spans="1:12" ht="15" customHeight="1" x14ac:dyDescent="0.25">
      <c r="A318" s="52">
        <v>310</v>
      </c>
      <c r="B318" s="78" t="s">
        <v>504</v>
      </c>
      <c r="C318" s="38">
        <v>46041</v>
      </c>
      <c r="D318" s="16">
        <v>232</v>
      </c>
      <c r="E318" s="57">
        <v>22391</v>
      </c>
      <c r="F318" s="57" t="s">
        <v>177</v>
      </c>
      <c r="G318" s="66" t="s">
        <v>483</v>
      </c>
      <c r="H318" s="94" t="s">
        <v>425</v>
      </c>
      <c r="I318" s="99" t="s">
        <v>93</v>
      </c>
      <c r="J318" s="104">
        <v>222201</v>
      </c>
      <c r="K318" s="19">
        <v>875712.81</v>
      </c>
      <c r="L318" s="11">
        <f>K318</f>
        <v>875712.81</v>
      </c>
    </row>
    <row r="319" spans="1:12" ht="15.75" x14ac:dyDescent="0.25">
      <c r="A319" s="52">
        <v>311</v>
      </c>
      <c r="B319" s="68">
        <v>132344911</v>
      </c>
      <c r="C319" s="38">
        <v>45917</v>
      </c>
      <c r="D319" s="16">
        <v>7685</v>
      </c>
      <c r="E319" s="57">
        <v>22097</v>
      </c>
      <c r="F319" s="57" t="s">
        <v>253</v>
      </c>
      <c r="G319" s="46" t="s">
        <v>44</v>
      </c>
      <c r="H319" s="94" t="s">
        <v>425</v>
      </c>
      <c r="I319" s="53" t="s">
        <v>104</v>
      </c>
      <c r="J319" s="104">
        <v>239301</v>
      </c>
      <c r="K319" s="19">
        <v>214912.22</v>
      </c>
    </row>
    <row r="320" spans="1:12" ht="15.75" x14ac:dyDescent="0.25">
      <c r="A320" s="52">
        <v>312</v>
      </c>
      <c r="B320" s="68">
        <v>132344911</v>
      </c>
      <c r="C320" s="38">
        <v>45964</v>
      </c>
      <c r="D320" s="16">
        <v>7959</v>
      </c>
      <c r="E320" s="57">
        <v>22214</v>
      </c>
      <c r="F320" s="57" t="s">
        <v>275</v>
      </c>
      <c r="G320" s="46" t="s">
        <v>44</v>
      </c>
      <c r="H320" s="94" t="s">
        <v>425</v>
      </c>
      <c r="I320" s="53" t="s">
        <v>104</v>
      </c>
      <c r="J320" s="104">
        <v>239301</v>
      </c>
      <c r="K320" s="19">
        <v>210667.6</v>
      </c>
    </row>
    <row r="321" spans="1:13" ht="15.75" x14ac:dyDescent="0.25">
      <c r="A321" s="52">
        <v>313</v>
      </c>
      <c r="B321" s="68">
        <v>132344911</v>
      </c>
      <c r="C321" s="38">
        <v>45992</v>
      </c>
      <c r="D321" s="16">
        <v>8121</v>
      </c>
      <c r="E321" s="57">
        <v>22269</v>
      </c>
      <c r="F321" s="57" t="s">
        <v>319</v>
      </c>
      <c r="G321" s="46" t="s">
        <v>44</v>
      </c>
      <c r="H321" s="94" t="s">
        <v>425</v>
      </c>
      <c r="I321" s="53" t="s">
        <v>104</v>
      </c>
      <c r="J321" s="104">
        <v>239301</v>
      </c>
      <c r="K321" s="19">
        <v>271145.63</v>
      </c>
    </row>
    <row r="322" spans="1:13" ht="15.75" x14ac:dyDescent="0.25">
      <c r="A322" s="52">
        <v>314</v>
      </c>
      <c r="B322" s="68">
        <v>132344911</v>
      </c>
      <c r="C322" s="38">
        <v>45994</v>
      </c>
      <c r="D322" s="16">
        <v>8158</v>
      </c>
      <c r="E322" s="57">
        <v>22289</v>
      </c>
      <c r="F322" s="57" t="s">
        <v>343</v>
      </c>
      <c r="G322" s="46" t="s">
        <v>44</v>
      </c>
      <c r="H322" s="94" t="s">
        <v>425</v>
      </c>
      <c r="I322" s="53" t="s">
        <v>104</v>
      </c>
      <c r="J322" s="104">
        <v>239301</v>
      </c>
      <c r="K322" s="19">
        <v>256169.74</v>
      </c>
    </row>
    <row r="323" spans="1:13" ht="15.75" x14ac:dyDescent="0.25">
      <c r="A323" s="52">
        <v>315</v>
      </c>
      <c r="B323" s="68">
        <v>132344911</v>
      </c>
      <c r="C323" s="38">
        <v>46045</v>
      </c>
      <c r="D323" s="16">
        <v>8327</v>
      </c>
      <c r="E323" s="57">
        <v>22388</v>
      </c>
      <c r="F323" s="57" t="s">
        <v>488</v>
      </c>
      <c r="G323" s="46" t="s">
        <v>44</v>
      </c>
      <c r="H323" s="94" t="s">
        <v>425</v>
      </c>
      <c r="I323" s="53" t="s">
        <v>104</v>
      </c>
      <c r="J323" s="104">
        <v>239301</v>
      </c>
      <c r="K323" s="19">
        <v>265698.24</v>
      </c>
      <c r="L323" s="11">
        <f>SUM(K319:K323)</f>
        <v>1218593.43</v>
      </c>
    </row>
    <row r="324" spans="1:13" ht="16.5" thickBot="1" x14ac:dyDescent="0.3">
      <c r="A324" s="116" t="s">
        <v>506</v>
      </c>
      <c r="B324" s="116"/>
      <c r="C324" s="116"/>
      <c r="D324" s="116"/>
      <c r="E324" s="116"/>
      <c r="F324" s="116"/>
      <c r="G324" s="116"/>
      <c r="H324" s="116"/>
      <c r="I324" s="116"/>
      <c r="J324" s="117"/>
      <c r="K324" s="9">
        <f>SUM(K9:K323)</f>
        <v>65465088.892000012</v>
      </c>
      <c r="L324" s="11"/>
      <c r="M324" s="12"/>
    </row>
    <row r="325" spans="1:13" ht="15.75" thickTop="1" x14ac:dyDescent="0.25">
      <c r="L325" s="44"/>
    </row>
    <row r="326" spans="1:13" x14ac:dyDescent="0.25">
      <c r="K326" s="98"/>
      <c r="L326" s="54"/>
    </row>
    <row r="327" spans="1:13" x14ac:dyDescent="0.25">
      <c r="K327" s="56"/>
      <c r="L327" s="44"/>
    </row>
    <row r="328" spans="1:13" x14ac:dyDescent="0.25">
      <c r="L328" s="44"/>
    </row>
    <row r="329" spans="1:13" x14ac:dyDescent="0.25">
      <c r="L329" s="44"/>
    </row>
    <row r="330" spans="1:13" x14ac:dyDescent="0.25">
      <c r="K330" s="50"/>
    </row>
    <row r="333" spans="1:13" ht="21" x14ac:dyDescent="0.35">
      <c r="A333" s="113" t="s">
        <v>65</v>
      </c>
      <c r="B333" s="113"/>
      <c r="C333" s="113"/>
      <c r="D333" s="113"/>
      <c r="E333" s="113"/>
      <c r="F333" s="55"/>
      <c r="G333" s="48" t="s">
        <v>66</v>
      </c>
      <c r="H333" s="48"/>
      <c r="I333" s="112" t="s">
        <v>67</v>
      </c>
      <c r="J333" s="112"/>
      <c r="K333" s="112"/>
    </row>
  </sheetData>
  <sortState xmlns:xlrd2="http://schemas.microsoft.com/office/spreadsheetml/2017/richdata2" ref="D9:L354">
    <sortCondition ref="G9:G354"/>
  </sortState>
  <mergeCells count="8">
    <mergeCell ref="A3:K3"/>
    <mergeCell ref="A4:K4"/>
    <mergeCell ref="A5:K5"/>
    <mergeCell ref="I333:K333"/>
    <mergeCell ref="A333:E333"/>
    <mergeCell ref="E7:K7"/>
    <mergeCell ref="A6:K6"/>
    <mergeCell ref="A324:J324"/>
  </mergeCells>
  <dataValidations count="2">
    <dataValidation showInputMessage="1" errorTitle="NCF" error="El Numero de Comprobante Fiscal debe tener una Longitud de 19 o 11 Posiciones" promptTitle=" Número de Comprobante Fiscal" prompt="Número de comprobante que avala la venta._x000a_- Cantidad de caracteres: 11 o 19" sqref="F49:F50" xr:uid="{00000000-0002-0000-0000-000000000000}"/>
    <dataValidation type="list" allowBlank="1" showInputMessage="1" showErrorMessage="1" errorTitle="Entrada no válida" error="Indique el tipo de deuda según la lista desplegable" promptTitle="Tipo de deuda" prompt="Indique el tipo de deuda" sqref="H9:H323" xr:uid="{00000000-0002-0000-0000-000001000000}">
      <formula1>$T$12:$T$243</formula1>
    </dataValidation>
  </dataValidations>
  <pageMargins left="0.70866141732283472" right="0.23622047244094491" top="0.27559055118110237" bottom="0.47244094488188981" header="0.19685039370078741" footer="0.31496062992125984"/>
  <pageSetup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CXP DICIEMBRE 2025</vt:lpstr>
      <vt:lpstr>'CXP DICIEMBRE 2025'!Área_de_impresión</vt:lpstr>
      <vt:lpstr>'CXP DICIEMBRE 2025'!Títulos_a_imprimir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Contabilidad</dc:creator>
  <cp:lastModifiedBy>Usuario</cp:lastModifiedBy>
  <cp:lastPrinted>2026-02-02T10:22:44Z</cp:lastPrinted>
  <dcterms:created xsi:type="dcterms:W3CDTF">2024-07-04T14:18:12Z</dcterms:created>
  <dcterms:modified xsi:type="dcterms:W3CDTF">2026-02-04T14:41:12Z</dcterms:modified>
</cp:coreProperties>
</file>