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8991FC9B-EC03-478B-BEA1-8C56F435BF3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CXP MARZO 2026" sheetId="1" r:id="rId1"/>
  </sheets>
  <definedNames>
    <definedName name="_xlnm._FilterDatabase" localSheetId="0" hidden="1">'CXP MARZO 2026'!$A$8:$O$218</definedName>
    <definedName name="_xlnm.Print_Area" localSheetId="0">'CXP MARZO 2026'!$A$2:$K$218</definedName>
    <definedName name="_xlnm.Print_Titles" localSheetId="0">'CXP MARZO 2026'!$2:$8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0" i="1" l="1"/>
  <c r="K316" i="1" l="1"/>
  <c r="L295" i="1"/>
  <c r="L280" i="1"/>
  <c r="L275" i="1"/>
  <c r="L184" i="1"/>
  <c r="L177" i="1"/>
  <c r="L150" i="1"/>
  <c r="L124" i="1" l="1"/>
  <c r="L289" i="1" l="1"/>
  <c r="L253" i="1"/>
  <c r="L221" i="1"/>
  <c r="L77" i="1"/>
  <c r="L291" i="1"/>
  <c r="L202" i="1" l="1"/>
  <c r="L204" i="1"/>
  <c r="L88" i="1" l="1"/>
  <c r="L106" i="1" l="1"/>
  <c r="L251" i="1" l="1"/>
  <c r="L260" i="1"/>
  <c r="L165" i="1"/>
  <c r="L167" i="1"/>
  <c r="L152" i="1" l="1"/>
  <c r="L175" i="1"/>
  <c r="L61" i="1"/>
  <c r="L127" i="1" l="1"/>
  <c r="L86" i="1"/>
  <c r="L212" i="1"/>
  <c r="L13" i="1" l="1"/>
  <c r="L105" i="1" l="1"/>
  <c r="K108" i="1" l="1"/>
  <c r="L284" i="1" l="1"/>
  <c r="L234" i="1" l="1"/>
  <c r="L240" i="1"/>
  <c r="L245" i="1" l="1"/>
  <c r="L98" i="1"/>
  <c r="L190" i="1" l="1"/>
  <c r="L153" i="1" l="1"/>
  <c r="L159" i="1" l="1"/>
  <c r="L198" i="1" l="1"/>
  <c r="L216" i="1" l="1"/>
  <c r="L141" i="1" l="1"/>
  <c r="L138" i="1"/>
  <c r="L242" i="1"/>
  <c r="K107" i="1" l="1"/>
  <c r="L112" i="1" s="1"/>
  <c r="L176" i="1" l="1"/>
  <c r="L60" i="1"/>
  <c r="L116" i="1"/>
  <c r="L203" i="1"/>
  <c r="L205" i="1"/>
  <c r="L317" i="1"/>
  <c r="L189" i="1" l="1"/>
  <c r="L188" i="1"/>
  <c r="L185" i="1"/>
  <c r="L143" i="1" l="1"/>
  <c r="L285" i="1"/>
  <c r="L163" i="1" l="1"/>
  <c r="L274" i="1"/>
  <c r="L273" i="1"/>
  <c r="L296" i="1"/>
  <c r="L217" i="1" l="1"/>
  <c r="L146" i="1"/>
  <c r="L213" i="1"/>
  <c r="L171" i="1"/>
  <c r="L84" i="1" l="1"/>
  <c r="L310" i="1"/>
  <c r="L287" i="1"/>
  <c r="L302" i="1" l="1"/>
  <c r="K157" i="1" l="1"/>
  <c r="K318" i="1" l="1"/>
  <c r="L156" i="1" l="1"/>
  <c r="L136" i="1"/>
  <c r="L298" i="1" l="1"/>
  <c r="L226" i="1"/>
  <c r="L218" i="1" l="1"/>
  <c r="L145" i="1" l="1"/>
  <c r="L158" i="1" l="1"/>
  <c r="L142" i="1" l="1"/>
  <c r="L193" i="1" l="1"/>
  <c r="L162" i="1" l="1"/>
  <c r="L102" i="1" l="1"/>
  <c r="L309" i="1"/>
  <c r="L72" i="1" l="1"/>
  <c r="L250" i="1" l="1"/>
  <c r="L297" i="1" l="1"/>
  <c r="L113" i="1"/>
  <c r="L241" i="1" l="1"/>
  <c r="L114" i="1" l="1"/>
  <c r="L144" i="1"/>
  <c r="L154" i="1"/>
  <c r="L235" i="1"/>
</calcChain>
</file>

<file path=xl/sharedStrings.xml><?xml version="1.0" encoding="utf-8"?>
<sst xmlns="http://schemas.openxmlformats.org/spreadsheetml/2006/main" count="1332" uniqueCount="517">
  <si>
    <t>No.</t>
  </si>
  <si>
    <t>FECHA DE FACTURA</t>
  </si>
  <si>
    <t xml:space="preserve">SUPLIDOR </t>
  </si>
  <si>
    <t xml:space="preserve">CONCEPTO </t>
  </si>
  <si>
    <t>0012/2019</t>
  </si>
  <si>
    <t>ALMACENES JOSE SRL</t>
  </si>
  <si>
    <t>AIR LIQUIDE DOMINICANA SAS</t>
  </si>
  <si>
    <t>AYUNTAMIENTO MUNICIPAL DE LA VEGA</t>
  </si>
  <si>
    <t>BIO NOVA SRL</t>
  </si>
  <si>
    <t>BIO NUCLEAR  S A</t>
  </si>
  <si>
    <t>BRENMARFA IMPORT SRL</t>
  </si>
  <si>
    <t>CARMEN ARGENTINA ESPAILLAT LORA</t>
  </si>
  <si>
    <t>COMPAÑIA DOMINICANA DE TELEFONO S A</t>
  </si>
  <si>
    <t>CONSORCIO TOOLS &amp; RESOURCE-ECOCISA</t>
  </si>
  <si>
    <t>CONSTRUCCIONES PAMERCON SRL</t>
  </si>
  <si>
    <t>CONSTRUCTORA ROHE SRL</t>
  </si>
  <si>
    <t>COPEM HOSPICLINIC SRL</t>
  </si>
  <si>
    <t>CORPORACION DEL ACUEDUCTO Y ALCANTARILLADO DE LA VEGA (CORAAVEGA)</t>
  </si>
  <si>
    <t>CRUZ AYALA S.R.L</t>
  </si>
  <si>
    <t>DELMEDICAL SRL</t>
  </si>
  <si>
    <t>DISTRIBUIDORA YBSEN SRL</t>
  </si>
  <si>
    <t>DOMEDICAL SUPPLY SRL</t>
  </si>
  <si>
    <t>ECONOMARKET ABEL ANDRES SRL</t>
  </si>
  <si>
    <t>EPX DOMINICANA SRL</t>
  </si>
  <si>
    <t>ESTACION DE SERVICIOS ATLAS SRL</t>
  </si>
  <si>
    <t>EZEQUIEL DE LEON JIMENEZ</t>
  </si>
  <si>
    <t>GERENFAR SRL</t>
  </si>
  <si>
    <t>GRUPO FARMACEUTICO CAR-M SRL</t>
  </si>
  <si>
    <t>HEXAPOWER PHARMA SRL</t>
  </si>
  <si>
    <t>HOSPICALFA MEDICAL SRL</t>
  </si>
  <si>
    <t>HOSPIFAR SRL</t>
  </si>
  <si>
    <t>JHMV ELECTRIC SERVICES SRL</t>
  </si>
  <si>
    <t>LEROMED PHARMA SRL</t>
  </si>
  <si>
    <t>LUBRI GOMAS GONELL SRL</t>
  </si>
  <si>
    <t>MAXIMOS SERVICIOS COMP. SRL (MAXSERCOMP)</t>
  </si>
  <si>
    <t>MORAMI SRL</t>
  </si>
  <si>
    <t>MULTISERVI CONTRA FUEGO SRL</t>
  </si>
  <si>
    <t>OFFICE MULTI SERVICES CASTILLO SUAREZ SRL</t>
  </si>
  <si>
    <t>PRODUCTOS MEDICINALES SRL (PROMEDCA)</t>
  </si>
  <si>
    <t>SILVER PHARMA SRL</t>
  </si>
  <si>
    <t>SUPLIMED SRL</t>
  </si>
  <si>
    <t>UROMARCA SRL</t>
  </si>
  <si>
    <t>VEGA ABREU CLEAN SRL</t>
  </si>
  <si>
    <t>ZEN PHARMACEUTHICAL SRL</t>
  </si>
  <si>
    <t>Alimentos y bebidas a personas</t>
  </si>
  <si>
    <t xml:space="preserve">Productos medicinales para uso humano </t>
  </si>
  <si>
    <t>Útiles menores médico quirúrgicos</t>
  </si>
  <si>
    <t>Productos medicinales para uso humano y
 útiles menores médicos quirúrgicos</t>
  </si>
  <si>
    <t>Oxigeno Medicinal</t>
  </si>
  <si>
    <t>Reactivos del laboratorio</t>
  </si>
  <si>
    <t>Productos medicinales para uso humano</t>
  </si>
  <si>
    <t>Recoleccion de residuos</t>
  </si>
  <si>
    <t xml:space="preserve">Útiles y Materiales de Limpieza </t>
  </si>
  <si>
    <t xml:space="preserve">Útiles y materiales de escritorio, oficina  e informática          </t>
  </si>
  <si>
    <t>Mantenimiento y reparación de suelo septico</t>
  </si>
  <si>
    <t>Reparación y Mantenimiento Maquinaria y Equipos</t>
  </si>
  <si>
    <t>Agua potable y alcantarillado</t>
  </si>
  <si>
    <t>Productos quimicos de uso personal y de laboratorio</t>
  </si>
  <si>
    <t xml:space="preserve">Productos Eléctricos y Afines </t>
  </si>
  <si>
    <t>Mantenimiento y reparaicion de vehiculo</t>
  </si>
  <si>
    <t>Mantenimiento y recargas de extintores</t>
  </si>
  <si>
    <t>MONTO 
FACTURA</t>
  </si>
  <si>
    <t>Directora</t>
  </si>
  <si>
    <t xml:space="preserve">    Administradora   </t>
  </si>
  <si>
    <t>Contadora</t>
  </si>
  <si>
    <t>AGUA RANGEL</t>
  </si>
  <si>
    <t>MACROTECH FARMACEUTICA SRL</t>
  </si>
  <si>
    <t>utiles menores medico quirurgico</t>
  </si>
  <si>
    <t>MORREAL CLINIC SRL</t>
  </si>
  <si>
    <t>PAT &amp; MELL PHARMACEUTICALS SRL</t>
  </si>
  <si>
    <t>SEAN DOMINICANA SRL</t>
  </si>
  <si>
    <t>RADLAFE GROUP SRL</t>
  </si>
  <si>
    <t>FERRETERIA LA 50 SRL</t>
  </si>
  <si>
    <t>Articulos Ferreteros</t>
  </si>
  <si>
    <t>VANGUARDIA SALUD SRL</t>
  </si>
  <si>
    <t xml:space="preserve">Útiles menores médico quirúrgicos </t>
  </si>
  <si>
    <t>ALFONSO DENTAL SRL</t>
  </si>
  <si>
    <t>SERVICIO NACIONAL DE SALUD</t>
  </si>
  <si>
    <t>HOSPITAL REGIONAL DR. LUIS MORILLO KING</t>
  </si>
  <si>
    <t>RNC: 430-03794-1</t>
  </si>
  <si>
    <t xml:space="preserve">NO. DE 
FACTURA </t>
  </si>
  <si>
    <t>JORGE LUIS CONCEPCION LAB. DENTAL</t>
  </si>
  <si>
    <t>Combustible (Gasolina-gasoil)</t>
  </si>
  <si>
    <t>RAMISOL SRL</t>
  </si>
  <si>
    <t>INHALA SRL</t>
  </si>
  <si>
    <t>SUED &amp; FARGERA SRL</t>
  </si>
  <si>
    <t>ARIAS PHARMA SRL</t>
  </si>
  <si>
    <t>CIRCUIMED SRL</t>
  </si>
  <si>
    <t>Impresión y encuadernación</t>
  </si>
  <si>
    <t>FARMACIA RACHEL O &amp; R SRL</t>
  </si>
  <si>
    <t>DIMEDOM EE DIAGNOSTICOS MEDICOS DOMINICANOS SRL</t>
  </si>
  <si>
    <t>JEAN CARLOS BASULTO LOPEZ (JBL)</t>
  </si>
  <si>
    <t>Muebles, equipos de oficina y estanteria</t>
  </si>
  <si>
    <t>Mantenimiento y reparacion de impresoras</t>
  </si>
  <si>
    <t>Útiles menores médico quirúrgicos  y equipo medico y 
de laboratorio</t>
  </si>
  <si>
    <t>PRODUCTOS TECNOLOGICOS E INDUSTRIALES JARDIN DEL EDEN SRL</t>
  </si>
  <si>
    <t xml:space="preserve">Útiles menores médico quirúrgicos  </t>
  </si>
  <si>
    <t>PEREZ BARROSO &amp; CO.</t>
  </si>
  <si>
    <t>DISTRIBUIDORA BASULTO EIRL</t>
  </si>
  <si>
    <t>GAVAL HAUS SRL</t>
  </si>
  <si>
    <t>ALMANZAR ESTEVEZ SRL</t>
  </si>
  <si>
    <t>NO. ORDEN COMPRA</t>
  </si>
  <si>
    <t>No. De Factura (NCF)</t>
  </si>
  <si>
    <t>E450000000206</t>
  </si>
  <si>
    <t>E450000000215</t>
  </si>
  <si>
    <t>E450000000248</t>
  </si>
  <si>
    <t>E450000000267</t>
  </si>
  <si>
    <t>E450000000442</t>
  </si>
  <si>
    <t>E450000000529</t>
  </si>
  <si>
    <t>E450000000618</t>
  </si>
  <si>
    <t>E450000000741</t>
  </si>
  <si>
    <t>E450000000907</t>
  </si>
  <si>
    <t>E450000000941</t>
  </si>
  <si>
    <t>E450000000949</t>
  </si>
  <si>
    <t>E450000001184</t>
  </si>
  <si>
    <t>E450000001214</t>
  </si>
  <si>
    <t>E450000001290</t>
  </si>
  <si>
    <t>E450000001403</t>
  </si>
  <si>
    <t>E450000001412</t>
  </si>
  <si>
    <t>E450000001675</t>
  </si>
  <si>
    <t>E450000001735</t>
  </si>
  <si>
    <t>E450000001759</t>
  </si>
  <si>
    <t>E450000001785</t>
  </si>
  <si>
    <t>E450000002021</t>
  </si>
  <si>
    <t>E450000002192</t>
  </si>
  <si>
    <t>E450000002253</t>
  </si>
  <si>
    <t>E450000002427</t>
  </si>
  <si>
    <t>E450000002485</t>
  </si>
  <si>
    <t>E450000002487</t>
  </si>
  <si>
    <t>E450000002564</t>
  </si>
  <si>
    <t>E450000002974</t>
  </si>
  <si>
    <t>E450000003465</t>
  </si>
  <si>
    <t>E450000003509</t>
  </si>
  <si>
    <t>E450000003554</t>
  </si>
  <si>
    <t>A010010011500001191</t>
  </si>
  <si>
    <t>A010010011500007324</t>
  </si>
  <si>
    <t>A010010011500001203</t>
  </si>
  <si>
    <t>A010010011500001205</t>
  </si>
  <si>
    <t>A010010011500005633</t>
  </si>
  <si>
    <t>A010010011500001209</t>
  </si>
  <si>
    <t>A010010011500001212</t>
  </si>
  <si>
    <t>A010010011500001220</t>
  </si>
  <si>
    <t>A010010011500001227</t>
  </si>
  <si>
    <t>A010010011500001228</t>
  </si>
  <si>
    <t>A010010011500001230</t>
  </si>
  <si>
    <t>B1500000844</t>
  </si>
  <si>
    <t>B1500000850</t>
  </si>
  <si>
    <t>B1500000849</t>
  </si>
  <si>
    <t>E450000008619</t>
  </si>
  <si>
    <t>E450000008639</t>
  </si>
  <si>
    <t>E450000000128</t>
  </si>
  <si>
    <t>B1500000074</t>
  </si>
  <si>
    <t>B1500000001</t>
  </si>
  <si>
    <t>B1500000234</t>
  </si>
  <si>
    <t>E450000000283</t>
  </si>
  <si>
    <t>B1500000717</t>
  </si>
  <si>
    <t>B1500000726</t>
  </si>
  <si>
    <t>B1500001475</t>
  </si>
  <si>
    <t>B1500000107</t>
  </si>
  <si>
    <t>B1500000021</t>
  </si>
  <si>
    <t>E450000000002</t>
  </si>
  <si>
    <t>E450000000003</t>
  </si>
  <si>
    <t>B1500000092</t>
  </si>
  <si>
    <t>B1500000097</t>
  </si>
  <si>
    <t>B1500000830</t>
  </si>
  <si>
    <t>B1500000831</t>
  </si>
  <si>
    <t>B1500000112</t>
  </si>
  <si>
    <t>B1500001364</t>
  </si>
  <si>
    <t>E450000000076</t>
  </si>
  <si>
    <t>E450000000114</t>
  </si>
  <si>
    <t>B1500000109</t>
  </si>
  <si>
    <t>E450000000136</t>
  </si>
  <si>
    <t>B1500000093</t>
  </si>
  <si>
    <t>B1500000100</t>
  </si>
  <si>
    <t>B1500000141</t>
  </si>
  <si>
    <t>B1500003196</t>
  </si>
  <si>
    <t>B1500003236</t>
  </si>
  <si>
    <t>B1500003281</t>
  </si>
  <si>
    <t>B1500000255</t>
  </si>
  <si>
    <t>E450000000237</t>
  </si>
  <si>
    <t>E450000000288</t>
  </si>
  <si>
    <t>E450000000258</t>
  </si>
  <si>
    <t>B1500000032</t>
  </si>
  <si>
    <t>B1500000424</t>
  </si>
  <si>
    <t>B1500000823</t>
  </si>
  <si>
    <t>B1500000827</t>
  </si>
  <si>
    <t>B1500001477</t>
  </si>
  <si>
    <t>B1500000294</t>
  </si>
  <si>
    <t>B1500003699</t>
  </si>
  <si>
    <t>E450000000222</t>
  </si>
  <si>
    <t>E450000000210</t>
  </si>
  <si>
    <t>B1500001258</t>
  </si>
  <si>
    <t>B1500000730</t>
  </si>
  <si>
    <t>E450000000343</t>
  </si>
  <si>
    <t>E450000000333</t>
  </si>
  <si>
    <t>B1500000235</t>
  </si>
  <si>
    <t>B1500000858</t>
  </si>
  <si>
    <t>B1500000859</t>
  </si>
  <si>
    <t>MARIMED SRL</t>
  </si>
  <si>
    <t xml:space="preserve">productos medicinales p/uso humano </t>
  </si>
  <si>
    <t>B1500000010</t>
  </si>
  <si>
    <t>B1500001551</t>
  </si>
  <si>
    <t>B1500000833</t>
  </si>
  <si>
    <t>B1500000839</t>
  </si>
  <si>
    <t>RNC / Cédula</t>
  </si>
  <si>
    <t>047-0124578-1</t>
  </si>
  <si>
    <t>026-0042456-4</t>
  </si>
  <si>
    <t>047-0189112-1</t>
  </si>
  <si>
    <t>E450000009132</t>
  </si>
  <si>
    <t>E450000000296</t>
  </si>
  <si>
    <t>B1500000128</t>
  </si>
  <si>
    <t>B1500000110</t>
  </si>
  <si>
    <t>B1500001501</t>
  </si>
  <si>
    <t>B1500000867</t>
  </si>
  <si>
    <t>E450000000262</t>
  </si>
  <si>
    <t>E450000003713</t>
  </si>
  <si>
    <t>E450000003723</t>
  </si>
  <si>
    <t>E450000000007</t>
  </si>
  <si>
    <t>E450000000021</t>
  </si>
  <si>
    <t>E450000000304</t>
  </si>
  <si>
    <t>E450000002766</t>
  </si>
  <si>
    <t>Servicio de Flota</t>
  </si>
  <si>
    <t>VAL-KAMED PHARMA SRL</t>
  </si>
  <si>
    <t>E450000000120</t>
  </si>
  <si>
    <t>Equipos medicos y de laboraatorio</t>
  </si>
  <si>
    <t>E450000002180</t>
  </si>
  <si>
    <t>B1500001585</t>
  </si>
  <si>
    <t>B1500000304</t>
  </si>
  <si>
    <t>E450000000243</t>
  </si>
  <si>
    <t>E450000000170</t>
  </si>
  <si>
    <t>E450000000011</t>
  </si>
  <si>
    <t>E450000000009</t>
  </si>
  <si>
    <t>E450000000064</t>
  </si>
  <si>
    <t>B1500000755</t>
  </si>
  <si>
    <t>B1500000758</t>
  </si>
  <si>
    <t>B1500000327</t>
  </si>
  <si>
    <t>FARMACIA MERFAX SRL</t>
  </si>
  <si>
    <t>B1500000326</t>
  </si>
  <si>
    <t>E450000000424</t>
  </si>
  <si>
    <t>E450000000352</t>
  </si>
  <si>
    <t>B1500000305</t>
  </si>
  <si>
    <t>B1500004131</t>
  </si>
  <si>
    <t>B1500000152</t>
  </si>
  <si>
    <t>E450000000537</t>
  </si>
  <si>
    <t xml:space="preserve">Productos medicinales para uso humano Y Útiles menores médico quirúrgicos </t>
  </si>
  <si>
    <t>E450000000172</t>
  </si>
  <si>
    <t>B1500000116</t>
  </si>
  <si>
    <t>E450000000025</t>
  </si>
  <si>
    <t>B1500001460</t>
  </si>
  <si>
    <t>B1500001594</t>
  </si>
  <si>
    <t>E450000000205</t>
  </si>
  <si>
    <t>E450000009560</t>
  </si>
  <si>
    <t>B1500000440</t>
  </si>
  <si>
    <t>Mantenimiento y reparación de equipos medicos, sanitarios y de laboratorio</t>
  </si>
  <si>
    <t>B1500000295</t>
  </si>
  <si>
    <t>Productos medicinales para uso humano, Útiles menores  médico quirúrgicos y productos quimicos de uso personal y de laboratorio</t>
  </si>
  <si>
    <t>SOLUCIONES ELECTRICAS Y ELECTRONICAS VARGAS SOLUCEEV SRL</t>
  </si>
  <si>
    <t>E450000000801</t>
  </si>
  <si>
    <t>E450000000799</t>
  </si>
  <si>
    <t>E450000000277</t>
  </si>
  <si>
    <t>E450000000038</t>
  </si>
  <si>
    <t>B1500000446</t>
  </si>
  <si>
    <t>B1500000447</t>
  </si>
  <si>
    <t>SOLUCIONES MEDICAS GLOBAL SRL</t>
  </si>
  <si>
    <t>101-041941</t>
  </si>
  <si>
    <t>E450000000080</t>
  </si>
  <si>
    <t>VENTAS DIVERSAS FARMACEUTICAS SRL</t>
  </si>
  <si>
    <t>E450000000373</t>
  </si>
  <si>
    <t>E450000000514</t>
  </si>
  <si>
    <t>E450000000281</t>
  </si>
  <si>
    <t>B1500000334</t>
  </si>
  <si>
    <t>E450000000427</t>
  </si>
  <si>
    <t>E450000000441</t>
  </si>
  <si>
    <t>B1500000681</t>
  </si>
  <si>
    <t>E450000000116</t>
  </si>
  <si>
    <t>B1500000119</t>
  </si>
  <si>
    <t>B1500004156</t>
  </si>
  <si>
    <t>PRODUCTOS ENCANTO LATINO AMERICANO EIRL</t>
  </si>
  <si>
    <t>B1500000008</t>
  </si>
  <si>
    <t>B1500000668</t>
  </si>
  <si>
    <t>E450000000443</t>
  </si>
  <si>
    <t>Q&amp;Q MEDICAL RD SRL</t>
  </si>
  <si>
    <t>Productos medicinales p/uso humano  y utiles menores medico quirurgico</t>
  </si>
  <si>
    <t>E450000000026</t>
  </si>
  <si>
    <t>LUZ ESTHER BATISTA PEREZ</t>
  </si>
  <si>
    <t>B1500001318</t>
  </si>
  <si>
    <t>E450000000020</t>
  </si>
  <si>
    <t>B1500000639</t>
  </si>
  <si>
    <t>ELECTROMEDICA SA</t>
  </si>
  <si>
    <t>Mantenimiento y reparación de equipos</t>
  </si>
  <si>
    <t>B1500000278</t>
  </si>
  <si>
    <t>E450000009783</t>
  </si>
  <si>
    <t>E450000004061</t>
  </si>
  <si>
    <t>E450000004107</t>
  </si>
  <si>
    <t>E450000004244</t>
  </si>
  <si>
    <t>E450000000134</t>
  </si>
  <si>
    <t>MEDICONA DENTAL SRL</t>
  </si>
  <si>
    <t>B15000000358</t>
  </si>
  <si>
    <t>E450000000495</t>
  </si>
  <si>
    <t>GAS ANTILLANO SA</t>
  </si>
  <si>
    <t>GAS PROPANO GLP</t>
  </si>
  <si>
    <t>B1500023904</t>
  </si>
  <si>
    <t xml:space="preserve">234101-3,000.00
237203-21,084.00 
239301-45,880.44 </t>
  </si>
  <si>
    <t>261901-1,142,240.00
263101-100,000.00</t>
  </si>
  <si>
    <t>236306-600.06 239802-18,426.04</t>
  </si>
  <si>
    <t>239802-1,230.01 239601-30,120.00 236304- 375.00 235501-2.750.00 265801-11,600.00</t>
  </si>
  <si>
    <t>239802-102,715.00 239601-75,450.00 236101-35,850.00 239905- 37,000.20</t>
  </si>
  <si>
    <t>234101-74,480.00 239301-33,000.00</t>
  </si>
  <si>
    <t>234101-7,000.00
237203-16,500.00
239301-9,900.00</t>
  </si>
  <si>
    <t>239301-128,500.00 234101-75.279.00 237203-64,000.28</t>
  </si>
  <si>
    <t>239201-241,671.20
239901-5,760.29</t>
  </si>
  <si>
    <t>239201-114,147.30
239802-660.80</t>
  </si>
  <si>
    <t>237203-22,911.00
263401-280,533.00
239802-14,025.00
239301-12,681.46
263101-42,051.00</t>
  </si>
  <si>
    <t>239301-106,2000.00
263201-10,266.00</t>
  </si>
  <si>
    <t>CCP. Auxiliar</t>
  </si>
  <si>
    <t>Bienes</t>
  </si>
  <si>
    <t>Servicios</t>
  </si>
  <si>
    <t>Tipo de 
Deuda</t>
  </si>
  <si>
    <t>E450000000363</t>
  </si>
  <si>
    <t>TRIGAS DEL CARIBE SRL</t>
  </si>
  <si>
    <t>B1500000435</t>
  </si>
  <si>
    <t>E450000000524</t>
  </si>
  <si>
    <t>E450000000525</t>
  </si>
  <si>
    <t>B1500016184</t>
  </si>
  <si>
    <t>ROCE DENTAL SRL</t>
  </si>
  <si>
    <t>E450000000201</t>
  </si>
  <si>
    <t>234101-12,299.97
239301-94,624.94</t>
  </si>
  <si>
    <t>FRADENT SRL</t>
  </si>
  <si>
    <t>Productos medicinales para uso humano y 
productos quimicos de uso personal y laboratorio</t>
  </si>
  <si>
    <t>234101-6,420.00
237203-102,960.00</t>
  </si>
  <si>
    <t>E450000004330</t>
  </si>
  <si>
    <t>B1500000111</t>
  </si>
  <si>
    <t>G3 INDUSTRIAL SRL</t>
  </si>
  <si>
    <t>2026/00013</t>
  </si>
  <si>
    <t>B1500000102</t>
  </si>
  <si>
    <t>Papel de escritorio</t>
  </si>
  <si>
    <t>E450000001918</t>
  </si>
  <si>
    <t>B1500000519</t>
  </si>
  <si>
    <t>E450000101193</t>
  </si>
  <si>
    <t>E450000101584</t>
  </si>
  <si>
    <t xml:space="preserve">DRL &amp; ASOCIADOS </t>
  </si>
  <si>
    <t>B1500000671</t>
  </si>
  <si>
    <t>Prodctos eléctricos y afines</t>
  </si>
  <si>
    <t>E450000000563</t>
  </si>
  <si>
    <t>E450000000218</t>
  </si>
  <si>
    <t>E450000000611</t>
  </si>
  <si>
    <t>E450000000028</t>
  </si>
  <si>
    <t>B1500000528</t>
  </si>
  <si>
    <t>E450000000948</t>
  </si>
  <si>
    <t>239301-127,440.00
239801-79,060.00</t>
  </si>
  <si>
    <t>INMACULADA COMERCIAL SRL</t>
  </si>
  <si>
    <t>B1500001089</t>
  </si>
  <si>
    <t>E450000000523</t>
  </si>
  <si>
    <t>E450000010071</t>
  </si>
  <si>
    <t xml:space="preserve"> Servicio del sistema informático LABPLUS  del Laboratorio</t>
  </si>
  <si>
    <t>E450000000006</t>
  </si>
  <si>
    <t>B1500000404</t>
  </si>
  <si>
    <t>E450000000004</t>
  </si>
  <si>
    <t>E450000000024</t>
  </si>
  <si>
    <t>E450000000022</t>
  </si>
  <si>
    <t>LIRIANO RIVAS SRL</t>
  </si>
  <si>
    <t>LA CASA DOMINICANA SRL</t>
  </si>
  <si>
    <t>Electrodomestico</t>
  </si>
  <si>
    <t>E450000000107</t>
  </si>
  <si>
    <t>B1500000236</t>
  </si>
  <si>
    <t>E450000000036</t>
  </si>
  <si>
    <t>E450000000005</t>
  </si>
  <si>
    <t>E450000000467</t>
  </si>
  <si>
    <t>E450000000246</t>
  </si>
  <si>
    <t>E450000002719</t>
  </si>
  <si>
    <t>E450000004408</t>
  </si>
  <si>
    <t>E450000004409</t>
  </si>
  <si>
    <t>E450000004450</t>
  </si>
  <si>
    <t>B1500000520</t>
  </si>
  <si>
    <t xml:space="preserve"> </t>
  </si>
  <si>
    <t>239201-101,802.22
239905-6,972.89</t>
  </si>
  <si>
    <t>B1500003700</t>
  </si>
  <si>
    <t>B1500003672</t>
  </si>
  <si>
    <t>B1500016248</t>
  </si>
  <si>
    <t>B1500000299</t>
  </si>
  <si>
    <t>Productos medicinales para uso humano y Útiles menores  médico quirúrgicos</t>
  </si>
  <si>
    <t>234101-102,700.00
239301-2,800.00</t>
  </si>
  <si>
    <t>E450000000598</t>
  </si>
  <si>
    <t>E450000001992</t>
  </si>
  <si>
    <t>E450000003940</t>
  </si>
  <si>
    <t>224201-14,407.80
237299-746,616.21</t>
  </si>
  <si>
    <t>224201-7,191.16
237299-17,692.92</t>
  </si>
  <si>
    <t>224201-14,407.80
237299-916,209.11</t>
  </si>
  <si>
    <t>224201-14,407.80
237299-777,682.78</t>
  </si>
  <si>
    <t>224201-4,423.23
237299-2,849.70</t>
  </si>
  <si>
    <t>224201-14,407.80
237299-630498.54</t>
  </si>
  <si>
    <t>224201-14,407.80
237299-754,764.82</t>
  </si>
  <si>
    <t>224201-5,140.03
237299-20,522.30</t>
  </si>
  <si>
    <t>224201-1,481.84
237299-454,934.69</t>
  </si>
  <si>
    <t>224201-14,407.80
237299-684,992.36</t>
  </si>
  <si>
    <t>224201-14,407.80
237299-638,137.86</t>
  </si>
  <si>
    <t>224201-14,407.80
237299-625,914.95</t>
  </si>
  <si>
    <t>224201-1,115.60
237299-2,653.94</t>
  </si>
  <si>
    <t>224201-14,407.80
237299-529,659.52</t>
  </si>
  <si>
    <t>224201-14,407.80
237299-262,385.18</t>
  </si>
  <si>
    <t>224201-14,407.80
237299-604,015.57</t>
  </si>
  <si>
    <t>224201-14,407.80
237299-654,435.08</t>
  </si>
  <si>
    <t>224201-2,328.41
237299-5,307.88</t>
  </si>
  <si>
    <t>224201-3,880.69
237299-7,077.17</t>
  </si>
  <si>
    <t>224201-14,407.80
237299-731,846.86</t>
  </si>
  <si>
    <t>224201-14,407.80
237299-653,416.50</t>
  </si>
  <si>
    <t>224201-4,686.96
237299-18,997.76</t>
  </si>
  <si>
    <t>224201-14,407.80
237299-674,297.31</t>
  </si>
  <si>
    <t>224201-3,226.31
237299-12,665.18</t>
  </si>
  <si>
    <t>224201-14,407.80
237299-840,834.49</t>
  </si>
  <si>
    <t>224201-2,059.51
237299-12,814.84</t>
  </si>
  <si>
    <t>224201-3,735.01
237299-7,961.81</t>
  </si>
  <si>
    <t>224201-14,407.80
237299-530,678.10</t>
  </si>
  <si>
    <t>224201-1,667.56
237299-839,306.62</t>
  </si>
  <si>
    <t>224201-27,447.96
237299-893,008.11</t>
  </si>
  <si>
    <t>224201-2,459.17
237299-5,307.88</t>
  </si>
  <si>
    <t>224201-2,868.62
237299-6,192.52</t>
  </si>
  <si>
    <t>224201-14,407.80
237299-801,110.02</t>
  </si>
  <si>
    <t>224201-14,407.80
237299-704,243.45</t>
  </si>
  <si>
    <t>224201-14,407.80
237299-739,486.18</t>
  </si>
  <si>
    <t>224201-2,034.50
237299-4,423.23</t>
  </si>
  <si>
    <t>E450000002376</t>
  </si>
  <si>
    <t>B1500000054</t>
  </si>
  <si>
    <t>E450000000245</t>
  </si>
  <si>
    <t>E450000000522</t>
  </si>
  <si>
    <t>B1500000113</t>
  </si>
  <si>
    <t>B1500000574</t>
  </si>
  <si>
    <t>FEC BIOMEDICAL SRL</t>
  </si>
  <si>
    <t>E450000000286</t>
  </si>
  <si>
    <t>B1500000300</t>
  </si>
  <si>
    <t>Útiles menores  médico quirúrgicos</t>
  </si>
  <si>
    <t xml:space="preserve">
239301</t>
  </si>
  <si>
    <t>ESTERILIZACION Y EQUIPOS DEL CARIBE JOSE YABE SRL</t>
  </si>
  <si>
    <t>E450000000535</t>
  </si>
  <si>
    <t>Útiles menores médico quirúrgicos y equipos medico
 y de laboratorio</t>
  </si>
  <si>
    <t>239301-37,760.00
263101-83,662.00</t>
  </si>
  <si>
    <t>B1500000362</t>
  </si>
  <si>
    <t>E450000000023</t>
  </si>
  <si>
    <t>E450000010341</t>
  </si>
  <si>
    <t>B1500000025</t>
  </si>
  <si>
    <t>237101-61,040.00
237102-66,473.50</t>
  </si>
  <si>
    <t>B1500000188</t>
  </si>
  <si>
    <t>B1500003726</t>
  </si>
  <si>
    <t>239802-36,816.00
239201-209,884.00</t>
  </si>
  <si>
    <t>B1500000408</t>
  </si>
  <si>
    <t>E450000000713</t>
  </si>
  <si>
    <t>E450000000516</t>
  </si>
  <si>
    <t>E450000000308</t>
  </si>
  <si>
    <t>E450000000083</t>
  </si>
  <si>
    <t>E450000101218</t>
  </si>
  <si>
    <t>B1500000521</t>
  </si>
  <si>
    <t>E450000010545</t>
  </si>
  <si>
    <t>E450000004630</t>
  </si>
  <si>
    <t>224201-14,407.80
237299-773,099.18</t>
  </si>
  <si>
    <t>E450000006199</t>
  </si>
  <si>
    <t>E450000103739</t>
  </si>
  <si>
    <t>Productos medicinales para uso humano, Útiles menores
 médico quirúrgicos y productos quimicos de uso personal y de laboratorio</t>
  </si>
  <si>
    <t>E450000000074</t>
  </si>
  <si>
    <t>E450000004802</t>
  </si>
  <si>
    <t>RELACION DE CUENTAS POR PAGAR AL 31 DE MARZO 2026</t>
  </si>
  <si>
    <t>B1500000697</t>
  </si>
  <si>
    <t>Llantas y neumáticos</t>
  </si>
  <si>
    <t>B1500003680</t>
  </si>
  <si>
    <t>B1500016424</t>
  </si>
  <si>
    <t>E450000010720</t>
  </si>
  <si>
    <t>E450000010796</t>
  </si>
  <si>
    <t>B1500000895</t>
  </si>
  <si>
    <t>E450000000032</t>
  </si>
  <si>
    <t>237101-61,030.00
237102-141,106.00</t>
  </si>
  <si>
    <t>SUPER LORENZO SRL</t>
  </si>
  <si>
    <t>B1500000140</t>
  </si>
  <si>
    <t>B1500024449</t>
  </si>
  <si>
    <t>E450000000564</t>
  </si>
  <si>
    <t>E450000000686</t>
  </si>
  <si>
    <t>E450000000687</t>
  </si>
  <si>
    <t>E450000000729</t>
  </si>
  <si>
    <t>E450000000052</t>
  </si>
  <si>
    <t>E450000000051</t>
  </si>
  <si>
    <t>E450000000605</t>
  </si>
  <si>
    <t>Útiles menores médico quirúrgicos y equipos medico y de laboratorio</t>
  </si>
  <si>
    <t>263101-38,520.00 
263201- 232,272.30</t>
  </si>
  <si>
    <t xml:space="preserve">Productos medicinales para uso humano  y Útiles menores  médico quirúrgicos </t>
  </si>
  <si>
    <t xml:space="preserve">234101-46,700.00
239301-9,800.00 </t>
  </si>
  <si>
    <t>B1500000706</t>
  </si>
  <si>
    <t>B1500000707</t>
  </si>
  <si>
    <t>B1500000708</t>
  </si>
  <si>
    <t>B1500000709</t>
  </si>
  <si>
    <t>E450000000453</t>
  </si>
  <si>
    <t>E450000000512</t>
  </si>
  <si>
    <t>E450000106283</t>
  </si>
  <si>
    <t>E450000107159</t>
  </si>
  <si>
    <t>B1500000900</t>
  </si>
  <si>
    <t>B1500004237</t>
  </si>
  <si>
    <t>E450000006576</t>
  </si>
  <si>
    <t>E450000000601</t>
  </si>
  <si>
    <t>E450000000562</t>
  </si>
  <si>
    <t>Productos medicinales para uso humano y productos quimicos de uso
 personal y de laboratorio</t>
  </si>
  <si>
    <t>237203-19,500.00 234101-44,330.00</t>
  </si>
  <si>
    <t>E450000000862</t>
  </si>
  <si>
    <t>HUSPITAL SRL</t>
  </si>
  <si>
    <t>E450000000290</t>
  </si>
  <si>
    <t>B1500000444</t>
  </si>
  <si>
    <t>E450000000770</t>
  </si>
  <si>
    <t>B1500000554</t>
  </si>
  <si>
    <t>SALO INDUSTRIAL SRL</t>
  </si>
  <si>
    <t>E450000000531</t>
  </si>
  <si>
    <t>B1500000200</t>
  </si>
  <si>
    <t>E450000000761</t>
  </si>
  <si>
    <t>263201-46,197.00 239301-159,815.40</t>
  </si>
  <si>
    <t>Útiles menores médico quirúrgicos e instrumental medico y de laboratorio</t>
  </si>
  <si>
    <t>E450000004884</t>
  </si>
  <si>
    <t>224201-14,407.80
237299-815,370.09</t>
  </si>
  <si>
    <t>E450000002091</t>
  </si>
  <si>
    <t>E450000000431</t>
  </si>
  <si>
    <t>B1500000035</t>
  </si>
  <si>
    <t>TOTAL CUENTAS POR PAGAR AL 31 DE MARZO 2026</t>
  </si>
  <si>
    <t>Mantenimiento y reparación de equipos medicos, sanitarios
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</si>
</sst>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dd/mm/yyyy;@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ptos Narrow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10"/>
      <name val="Aptos Narrow"/>
      <scheme val="minor"/>
    </font>
    <font>
      <sz val="10"/>
      <color theme="1"/>
      <name val="Aptos Narrow"/>
      <scheme val="minor"/>
    </font>
    <font>
      <sz val="10"/>
      <color rgb="FF000000"/>
      <name val="Aptos Narrow"/>
      <scheme val="minor"/>
    </font>
    <font>
      <sz val="16"/>
      <color theme="1"/>
      <name val="Aptos Narrow"/>
      <family val="2"/>
      <scheme val="minor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scheme val="minor"/>
    </font>
    <font>
      <sz val="10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6" fillId="5" borderId="6" xfId="1" applyFont="1" applyFill="1" applyBorder="1" applyAlignment="1">
      <alignment horizontal="center"/>
    </xf>
    <xf numFmtId="43" fontId="5" fillId="2" borderId="0" xfId="0" applyNumberFormat="1" applyFont="1" applyFill="1"/>
    <xf numFmtId="43" fontId="5" fillId="0" borderId="0" xfId="0" applyNumberFormat="1" applyFont="1"/>
    <xf numFmtId="43" fontId="3" fillId="0" borderId="0" xfId="0" applyNumberFormat="1" applyFont="1"/>
    <xf numFmtId="0" fontId="11" fillId="0" borderId="4" xfId="0" applyFont="1" applyBorder="1" applyAlignment="1" applyProtection="1">
      <alignment horizontal="left" wrapText="1"/>
      <protection locked="0"/>
    </xf>
    <xf numFmtId="0" fontId="12" fillId="0" borderId="4" xfId="0" applyFont="1" applyBorder="1" applyAlignment="1">
      <alignment wrapText="1"/>
    </xf>
    <xf numFmtId="43" fontId="11" fillId="0" borderId="4" xfId="1" applyFont="1" applyFill="1" applyBorder="1" applyProtection="1">
      <protection locked="0"/>
    </xf>
    <xf numFmtId="0" fontId="12" fillId="0" borderId="4" xfId="0" applyFont="1" applyBorder="1" applyAlignment="1" applyProtection="1">
      <alignment horizontal="left" wrapText="1"/>
      <protection locked="0"/>
    </xf>
    <xf numFmtId="0" fontId="12" fillId="0" borderId="4" xfId="0" applyFont="1" applyBorder="1"/>
    <xf numFmtId="43" fontId="12" fillId="0" borderId="4" xfId="1" applyFont="1" applyFill="1" applyBorder="1" applyProtection="1">
      <protection locked="0"/>
    </xf>
    <xf numFmtId="43" fontId="12" fillId="0" borderId="4" xfId="1" applyFont="1" applyBorder="1" applyProtection="1">
      <protection locked="0"/>
    </xf>
    <xf numFmtId="0" fontId="12" fillId="0" borderId="4" xfId="0" applyFont="1" applyBorder="1" applyAlignment="1" applyProtection="1">
      <alignment horizontal="left"/>
      <protection locked="0"/>
    </xf>
    <xf numFmtId="4" fontId="12" fillId="0" borderId="4" xfId="0" applyNumberFormat="1" applyFont="1" applyBorder="1" applyProtection="1">
      <protection locked="0"/>
    </xf>
    <xf numFmtId="0" fontId="11" fillId="6" borderId="4" xfId="0" applyFont="1" applyFill="1" applyBorder="1" applyAlignment="1" applyProtection="1">
      <alignment horizontal="left" wrapText="1"/>
      <protection locked="0"/>
    </xf>
    <xf numFmtId="43" fontId="11" fillId="6" borderId="4" xfId="1" applyFont="1" applyFill="1" applyBorder="1" applyProtection="1">
      <protection locked="0"/>
    </xf>
    <xf numFmtId="43" fontId="11" fillId="0" borderId="4" xfId="1" applyFont="1" applyBorder="1" applyProtection="1">
      <protection locked="0"/>
    </xf>
    <xf numFmtId="0" fontId="11" fillId="6" borderId="4" xfId="0" applyFont="1" applyFill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4" xfId="0" applyFont="1" applyBorder="1"/>
    <xf numFmtId="0" fontId="11" fillId="2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wrapText="1"/>
      <protection locked="0"/>
    </xf>
    <xf numFmtId="43" fontId="13" fillId="0" borderId="4" xfId="1" applyFont="1" applyBorder="1" applyProtection="1">
      <protection locked="0"/>
    </xf>
    <xf numFmtId="0" fontId="10" fillId="3" borderId="2" xfId="0" applyFont="1" applyFill="1" applyBorder="1" applyAlignment="1">
      <alignment horizontal="center" wrapText="1"/>
    </xf>
    <xf numFmtId="166" fontId="10" fillId="3" borderId="2" xfId="0" applyNumberFormat="1" applyFont="1" applyFill="1" applyBorder="1" applyAlignment="1">
      <alignment horizontal="center" wrapText="1"/>
    </xf>
    <xf numFmtId="43" fontId="10" fillId="3" borderId="2" xfId="1" applyFont="1" applyFill="1" applyBorder="1" applyAlignment="1">
      <alignment horizontal="center" wrapText="1"/>
    </xf>
    <xf numFmtId="43" fontId="10" fillId="3" borderId="3" xfId="1" applyFont="1" applyFill="1" applyBorder="1" applyAlignment="1">
      <alignment horizontal="center" wrapText="1"/>
    </xf>
    <xf numFmtId="14" fontId="11" fillId="0" borderId="4" xfId="0" applyNumberFormat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right"/>
      <protection locked="0"/>
    </xf>
    <xf numFmtId="14" fontId="11" fillId="6" borderId="4" xfId="0" applyNumberFormat="1" applyFont="1" applyFill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right" wrapText="1"/>
      <protection locked="0"/>
    </xf>
    <xf numFmtId="14" fontId="13" fillId="0" borderId="4" xfId="0" applyNumberFormat="1" applyFont="1" applyBorder="1" applyAlignment="1" applyProtection="1">
      <alignment horizontal="right"/>
      <protection locked="0"/>
    </xf>
    <xf numFmtId="14" fontId="11" fillId="0" borderId="4" xfId="0" applyNumberFormat="1" applyFont="1" applyBorder="1" applyAlignment="1" applyProtection="1">
      <alignment horizontal="right" wrapText="1"/>
      <protection locked="0"/>
    </xf>
    <xf numFmtId="43" fontId="3" fillId="2" borderId="0" xfId="1" applyFont="1" applyFill="1"/>
    <xf numFmtId="14" fontId="3" fillId="0" borderId="0" xfId="0" applyNumberFormat="1" applyFont="1"/>
    <xf numFmtId="0" fontId="13" fillId="0" borderId="4" xfId="0" applyFont="1" applyBorder="1" applyAlignment="1">
      <alignment wrapText="1"/>
    </xf>
    <xf numFmtId="0" fontId="12" fillId="2" borderId="4" xfId="0" applyFont="1" applyFill="1" applyBorder="1" applyAlignment="1" applyProtection="1">
      <alignment horizontal="left" wrapText="1"/>
      <protection locked="0"/>
    </xf>
    <xf numFmtId="0" fontId="11" fillId="0" borderId="4" xfId="0" applyFont="1" applyBorder="1" applyProtection="1">
      <protection locked="0"/>
    </xf>
    <xf numFmtId="0" fontId="14" fillId="0" borderId="5" xfId="0" applyFont="1" applyBorder="1" applyAlignment="1">
      <alignment horizontal="center"/>
    </xf>
    <xf numFmtId="0" fontId="11" fillId="0" borderId="4" xfId="0" applyFont="1" applyBorder="1" applyAlignment="1">
      <alignment wrapText="1"/>
    </xf>
    <xf numFmtId="43" fontId="5" fillId="0" borderId="0" xfId="1" applyFont="1" applyAlignment="1">
      <alignment horizontal="center"/>
    </xf>
    <xf numFmtId="14" fontId="5" fillId="3" borderId="8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1" fillId="2" borderId="4" xfId="0" applyFont="1" applyFill="1" applyBorder="1" applyAlignment="1">
      <alignment wrapText="1"/>
    </xf>
    <xf numFmtId="43" fontId="3" fillId="0" borderId="0" xfId="1" applyFont="1"/>
    <xf numFmtId="0" fontId="7" fillId="0" borderId="5" xfId="0" applyFont="1" applyBorder="1" applyAlignment="1">
      <alignment horizontal="center"/>
    </xf>
    <xf numFmtId="165" fontId="15" fillId="0" borderId="0" xfId="1" applyNumberFormat="1" applyFont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 applyProtection="1">
      <alignment wrapText="1"/>
      <protection locked="0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 applyProtection="1">
      <alignment wrapText="1"/>
      <protection locked="0"/>
    </xf>
    <xf numFmtId="43" fontId="12" fillId="0" borderId="4" xfId="2" applyNumberFormat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4" xfId="0" applyFont="1" applyBorder="1"/>
    <xf numFmtId="0" fontId="0" fillId="0" borderId="4" xfId="0" applyBorder="1" applyAlignment="1">
      <alignment wrapText="1"/>
    </xf>
    <xf numFmtId="0" fontId="17" fillId="0" borderId="4" xfId="0" applyFont="1" applyBorder="1" applyAlignment="1" applyProtection="1">
      <alignment horizontal="left" wrapText="1"/>
      <protection locked="0"/>
    </xf>
    <xf numFmtId="14" fontId="17" fillId="0" borderId="4" xfId="0" applyNumberFormat="1" applyFont="1" applyBorder="1" applyAlignment="1" applyProtection="1">
      <alignment horizontal="right"/>
      <protection locked="0"/>
    </xf>
    <xf numFmtId="0" fontId="17" fillId="0" borderId="4" xfId="0" applyFont="1" applyBorder="1" applyAlignment="1">
      <alignment horizontal="left"/>
    </xf>
    <xf numFmtId="14" fontId="18" fillId="0" borderId="4" xfId="0" applyNumberFormat="1" applyFont="1" applyBorder="1" applyAlignment="1" applyProtection="1">
      <alignment horizontal="right"/>
      <protection locked="0"/>
    </xf>
    <xf numFmtId="0" fontId="18" fillId="0" borderId="4" xfId="0" applyFont="1" applyBorder="1" applyAlignment="1">
      <alignment horizontal="left"/>
    </xf>
    <xf numFmtId="0" fontId="18" fillId="0" borderId="4" xfId="0" applyFont="1" applyBorder="1"/>
    <xf numFmtId="43" fontId="18" fillId="0" borderId="4" xfId="1" applyFont="1" applyBorder="1" applyProtection="1">
      <protection locked="0"/>
    </xf>
    <xf numFmtId="0" fontId="17" fillId="0" borderId="4" xfId="0" applyFont="1" applyBorder="1"/>
    <xf numFmtId="14" fontId="19" fillId="0" borderId="4" xfId="0" applyNumberFormat="1" applyFont="1" applyBorder="1" applyAlignment="1" applyProtection="1">
      <alignment horizontal="right"/>
      <protection locked="0"/>
    </xf>
    <xf numFmtId="43" fontId="19" fillId="0" borderId="4" xfId="1" applyFont="1" applyBorder="1" applyProtection="1">
      <protection locked="0"/>
    </xf>
    <xf numFmtId="43" fontId="17" fillId="0" borderId="4" xfId="1" applyFont="1" applyBorder="1" applyProtection="1">
      <protection locked="0"/>
    </xf>
    <xf numFmtId="0" fontId="17" fillId="0" borderId="4" xfId="0" applyFont="1" applyBorder="1" applyAlignment="1" applyProtection="1">
      <alignment horizontal="left"/>
      <protection locked="0"/>
    </xf>
    <xf numFmtId="43" fontId="3" fillId="0" borderId="0" xfId="1" applyFont="1" applyFill="1"/>
    <xf numFmtId="0" fontId="19" fillId="0" borderId="4" xfId="0" applyFont="1" applyBorder="1" applyAlignment="1">
      <alignment horizontal="left"/>
    </xf>
    <xf numFmtId="0" fontId="1" fillId="0" borderId="4" xfId="0" applyFont="1" applyBorder="1" applyAlignment="1" applyProtection="1">
      <alignment horizontal="left" wrapText="1"/>
      <protection locked="0"/>
    </xf>
    <xf numFmtId="4" fontId="17" fillId="0" borderId="4" xfId="0" applyNumberFormat="1" applyFont="1" applyBorder="1" applyProtection="1">
      <protection locked="0"/>
    </xf>
    <xf numFmtId="0" fontId="17" fillId="0" borderId="4" xfId="0" applyFont="1" applyBorder="1" applyAlignment="1" applyProtection="1">
      <alignment wrapText="1"/>
      <protection locked="0"/>
    </xf>
    <xf numFmtId="0" fontId="19" fillId="0" borderId="4" xfId="0" applyFont="1" applyBorder="1"/>
    <xf numFmtId="0" fontId="19" fillId="6" borderId="4" xfId="0" applyFont="1" applyFill="1" applyBorder="1" applyAlignment="1" applyProtection="1">
      <alignment horizontal="left"/>
      <protection locked="0"/>
    </xf>
    <xf numFmtId="0" fontId="19" fillId="6" borderId="4" xfId="0" applyFont="1" applyFill="1" applyBorder="1" applyAlignment="1" applyProtection="1">
      <alignment horizontal="left" wrapText="1"/>
      <protection locked="0"/>
    </xf>
    <xf numFmtId="14" fontId="19" fillId="6" borderId="4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10" fillId="3" borderId="10" xfId="0" applyFont="1" applyFill="1" applyBorder="1" applyAlignment="1">
      <alignment horizontal="center" wrapText="1"/>
    </xf>
    <xf numFmtId="0" fontId="3" fillId="2" borderId="12" xfId="0" applyFont="1" applyFill="1" applyBorder="1"/>
    <xf numFmtId="0" fontId="3" fillId="0" borderId="11" xfId="0" applyFont="1" applyBorder="1"/>
    <xf numFmtId="0" fontId="20" fillId="0" borderId="4" xfId="0" applyFont="1" applyBorder="1" applyAlignment="1" applyProtection="1">
      <alignment horizontal="left"/>
      <protection locked="0"/>
    </xf>
    <xf numFmtId="0" fontId="17" fillId="0" borderId="4" xfId="0" applyFont="1" applyBorder="1" applyAlignment="1">
      <alignment wrapText="1"/>
    </xf>
    <xf numFmtId="0" fontId="21" fillId="0" borderId="4" xfId="0" applyFont="1" applyBorder="1" applyAlignment="1" applyProtection="1">
      <alignment horizontal="left"/>
      <protection locked="0"/>
    </xf>
    <xf numFmtId="0" fontId="19" fillId="0" borderId="4" xfId="0" applyFont="1" applyBorder="1" applyAlignment="1" applyProtection="1">
      <alignment horizontal="left" wrapText="1"/>
      <protection locked="0"/>
    </xf>
    <xf numFmtId="0" fontId="19" fillId="0" borderId="4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17" fillId="0" borderId="9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43" fontId="17" fillId="0" borderId="4" xfId="1" applyFont="1" applyFill="1" applyBorder="1" applyProtection="1">
      <protection locked="0"/>
    </xf>
    <xf numFmtId="0" fontId="23" fillId="0" borderId="4" xfId="0" applyFont="1" applyBorder="1" applyAlignment="1" applyProtection="1">
      <alignment horizontal="left"/>
      <protection locked="0"/>
    </xf>
    <xf numFmtId="0" fontId="24" fillId="0" borderId="4" xfId="0" applyFont="1" applyBorder="1" applyAlignment="1" applyProtection="1">
      <alignment horizontal="left"/>
      <protection locked="0"/>
    </xf>
    <xf numFmtId="14" fontId="17" fillId="0" borderId="4" xfId="0" applyNumberFormat="1" applyFont="1" applyBorder="1" applyAlignment="1">
      <alignment horizontal="right"/>
    </xf>
    <xf numFmtId="0" fontId="11" fillId="0" borderId="9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166" fontId="10" fillId="3" borderId="2" xfId="0" applyNumberFormat="1" applyFont="1" applyFill="1" applyBorder="1" applyAlignment="1">
      <alignment horizontal="right" wrapText="1"/>
    </xf>
    <xf numFmtId="0" fontId="19" fillId="6" borderId="4" xfId="0" applyFont="1" applyFill="1" applyBorder="1" applyAlignment="1" applyProtection="1">
      <alignment horizontal="right"/>
      <protection locked="0"/>
    </xf>
    <xf numFmtId="14" fontId="12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6" fontId="10" fillId="3" borderId="2" xfId="0" applyNumberFormat="1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18" fillId="0" borderId="4" xfId="0" applyFont="1" applyBorder="1" applyAlignment="1" applyProtection="1">
      <alignment horizontal="left" wrapText="1"/>
      <protection locked="0"/>
    </xf>
    <xf numFmtId="0" fontId="25" fillId="0" borderId="4" xfId="0" applyFont="1" applyBorder="1" applyAlignment="1" applyProtection="1">
      <alignment horizontal="left"/>
      <protection locked="0"/>
    </xf>
    <xf numFmtId="0" fontId="12" fillId="0" borderId="9" xfId="0" applyFont="1" applyBorder="1" applyAlignment="1">
      <alignment horizontal="left" wrapText="1"/>
    </xf>
    <xf numFmtId="43" fontId="19" fillId="0" borderId="4" xfId="1" applyFont="1" applyFill="1" applyBorder="1" applyProtection="1">
      <protection locked="0"/>
    </xf>
    <xf numFmtId="0" fontId="12" fillId="0" borderId="9" xfId="0" applyFont="1" applyBorder="1" applyAlignment="1">
      <alignment horizontal="left"/>
    </xf>
    <xf numFmtId="0" fontId="19" fillId="2" borderId="4" xfId="0" applyFont="1" applyFill="1" applyBorder="1" applyAlignment="1">
      <alignment wrapText="1"/>
    </xf>
    <xf numFmtId="43" fontId="26" fillId="0" borderId="0" xfId="1" applyFont="1"/>
    <xf numFmtId="0" fontId="4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5" fillId="4" borderId="5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156363</xdr:colOff>
      <xdr:row>1</xdr:row>
      <xdr:rowOff>53577</xdr:rowOff>
    </xdr:from>
    <xdr:to>
      <xdr:col>2</xdr:col>
      <xdr:colOff>214677</xdr:colOff>
      <xdr:row>5</xdr:row>
      <xdr:rowOff>160289</xdr:rowOff>
    </xdr:to>
    <xdr:pic>
      <xdr:nvPicPr>
        <xdr:cNvPr id="5" name="Picture 4" descr="No photo description available.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63" y="244077"/>
          <a:ext cx="1510877" cy="916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1048234</xdr:colOff>
      <xdr:row>1</xdr:row>
      <xdr:rowOff>89418</xdr:rowOff>
    </xdr:from>
    <xdr:to>
      <xdr:col>10</xdr:col>
      <xdr:colOff>892685</xdr:colOff>
      <xdr:row>6</xdr:row>
      <xdr:rowOff>124408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609" y="279918"/>
          <a:ext cx="1392264" cy="1058928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327"/>
  <sheetViews>
    <sheetView tabSelected="1" zoomScale="80" zoomScaleNormal="80" workbookViewId="0">
      <pane ySplit="8" topLeftCell="A306" activePane="bottomLeft" state="frozen"/>
      <selection activeCell="A5" sqref="A5:XFD5"/>
      <selection pane="bottomLeft" activeCell="C1" sqref="C1"/>
    </sheetView>
  </sheetViews>
  <sheetFormatPr baseColWidth="10" defaultColWidth="11.42578125" defaultRowHeight="15" x14ac:dyDescent="0.25"/>
  <cols>
    <col min="1" max="1" width="6.5703125" style="3" customWidth="1"/>
    <col min="2" max="2" width="12.42578125" style="108" customWidth="1"/>
    <col min="3" max="3" width="11.28515625" style="102" customWidth="1"/>
    <col min="4" max="4" width="11.42578125" style="108" customWidth="1"/>
    <col min="5" max="5" width="7" style="7" customWidth="1"/>
    <col min="6" max="6" width="16.7109375" style="7" customWidth="1"/>
    <col min="7" max="7" width="40" style="7" customWidth="1"/>
    <col min="8" max="8" width="9.42578125" style="7" customWidth="1"/>
    <col min="9" max="9" width="45.7109375" style="7" customWidth="1"/>
    <col min="10" max="10" width="20.42578125" style="93" customWidth="1"/>
    <col min="11" max="11" width="17.42578125" style="8" customWidth="1"/>
    <col min="12" max="12" width="15.28515625" style="3" customWidth="1"/>
    <col min="13" max="13" width="8.42578125" style="3" customWidth="1"/>
    <col min="14" max="16384" width="11.42578125" style="3"/>
  </cols>
  <sheetData>
    <row r="1" spans="1:13" x14ac:dyDescent="0.25">
      <c r="C1" s="102" t="s">
        <v>374</v>
      </c>
    </row>
    <row r="2" spans="1:13" ht="15.75" x14ac:dyDescent="0.25">
      <c r="A2" s="1"/>
      <c r="B2" s="109"/>
      <c r="C2" s="103"/>
      <c r="D2" s="109"/>
      <c r="E2" s="2"/>
      <c r="F2" s="2"/>
      <c r="K2" s="7"/>
    </row>
    <row r="3" spans="1:13" s="4" customFormat="1" ht="15.75" x14ac:dyDescent="0.25">
      <c r="A3" s="120" t="s">
        <v>77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3"/>
      <c r="M3" s="3"/>
    </row>
    <row r="4" spans="1:13" s="6" customFormat="1" ht="15.75" x14ac:dyDescent="0.25">
      <c r="A4" s="120" t="s">
        <v>78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3" s="6" customFormat="1" ht="15.75" x14ac:dyDescent="0.25">
      <c r="A5" s="120" t="s">
        <v>79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3" s="6" customFormat="1" ht="16.5" customHeight="1" x14ac:dyDescent="0.25">
      <c r="A6" s="124" t="s">
        <v>459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3" s="6" customFormat="1" ht="16.5" thickBot="1" x14ac:dyDescent="0.3">
      <c r="A7" s="5"/>
      <c r="B7" s="110"/>
      <c r="C7" s="104"/>
      <c r="D7" s="110"/>
      <c r="E7" s="123"/>
      <c r="F7" s="123"/>
      <c r="G7" s="123"/>
      <c r="H7" s="123"/>
      <c r="I7" s="123"/>
      <c r="J7" s="123"/>
      <c r="K7" s="123"/>
    </row>
    <row r="8" spans="1:13" s="6" customFormat="1" ht="44.25" customHeight="1" thickBot="1" x14ac:dyDescent="0.25">
      <c r="A8" s="49" t="s">
        <v>0</v>
      </c>
      <c r="B8" s="111" t="s">
        <v>204</v>
      </c>
      <c r="C8" s="105" t="s">
        <v>1</v>
      </c>
      <c r="D8" s="112" t="s">
        <v>80</v>
      </c>
      <c r="E8" s="32" t="s">
        <v>101</v>
      </c>
      <c r="F8" s="32" t="s">
        <v>102</v>
      </c>
      <c r="G8" s="33" t="s">
        <v>2</v>
      </c>
      <c r="H8" s="85" t="s">
        <v>317</v>
      </c>
      <c r="I8" s="31" t="s">
        <v>3</v>
      </c>
      <c r="J8" s="85" t="s">
        <v>314</v>
      </c>
      <c r="K8" s="34" t="s">
        <v>61</v>
      </c>
    </row>
    <row r="9" spans="1:13" s="4" customFormat="1" ht="15" customHeight="1" x14ac:dyDescent="0.25">
      <c r="A9" s="50">
        <v>1</v>
      </c>
      <c r="B9" s="65">
        <v>103031919</v>
      </c>
      <c r="C9" s="36">
        <v>45986</v>
      </c>
      <c r="D9" s="16">
        <v>2479686</v>
      </c>
      <c r="E9" s="55">
        <v>22251</v>
      </c>
      <c r="F9" s="56" t="s">
        <v>217</v>
      </c>
      <c r="G9" s="20" t="s">
        <v>65</v>
      </c>
      <c r="H9" s="88" t="s">
        <v>315</v>
      </c>
      <c r="I9" s="20" t="s">
        <v>44</v>
      </c>
      <c r="J9" s="94">
        <v>231101</v>
      </c>
      <c r="K9" s="21">
        <v>83350</v>
      </c>
      <c r="L9" s="6"/>
    </row>
    <row r="10" spans="1:13" s="4" customFormat="1" ht="15" customHeight="1" x14ac:dyDescent="0.25">
      <c r="A10" s="50">
        <v>2</v>
      </c>
      <c r="B10" s="65">
        <v>103031919</v>
      </c>
      <c r="C10" s="36">
        <v>46010</v>
      </c>
      <c r="D10" s="16">
        <v>2497043</v>
      </c>
      <c r="E10" s="65">
        <v>22326</v>
      </c>
      <c r="F10" s="79" t="s">
        <v>295</v>
      </c>
      <c r="G10" s="74" t="s">
        <v>65</v>
      </c>
      <c r="H10" s="88" t="s">
        <v>315</v>
      </c>
      <c r="I10" s="74" t="s">
        <v>44</v>
      </c>
      <c r="J10" s="94">
        <v>231101</v>
      </c>
      <c r="K10" s="78">
        <v>126500</v>
      </c>
      <c r="L10" s="6"/>
    </row>
    <row r="11" spans="1:13" s="4" customFormat="1" ht="15" customHeight="1" x14ac:dyDescent="0.25">
      <c r="A11" s="50">
        <v>3</v>
      </c>
      <c r="B11" s="65">
        <v>103031919</v>
      </c>
      <c r="C11" s="36">
        <v>46050</v>
      </c>
      <c r="D11" s="16">
        <v>2522943</v>
      </c>
      <c r="E11" s="65">
        <v>22381</v>
      </c>
      <c r="F11" s="79" t="s">
        <v>368</v>
      </c>
      <c r="G11" s="74" t="s">
        <v>65</v>
      </c>
      <c r="H11" s="88" t="s">
        <v>315</v>
      </c>
      <c r="I11" s="74" t="s">
        <v>44</v>
      </c>
      <c r="J11" s="94">
        <v>231101</v>
      </c>
      <c r="K11" s="78">
        <v>89500</v>
      </c>
      <c r="L11" s="6"/>
    </row>
    <row r="12" spans="1:13" s="4" customFormat="1" ht="15" customHeight="1" x14ac:dyDescent="0.25">
      <c r="A12" s="50">
        <v>4</v>
      </c>
      <c r="B12" s="65">
        <v>103031919</v>
      </c>
      <c r="C12" s="36">
        <v>46078</v>
      </c>
      <c r="D12" s="16">
        <v>2541939</v>
      </c>
      <c r="E12" s="65">
        <v>22429</v>
      </c>
      <c r="F12" s="79" t="s">
        <v>267</v>
      </c>
      <c r="G12" s="74" t="s">
        <v>65</v>
      </c>
      <c r="H12" s="88" t="s">
        <v>315</v>
      </c>
      <c r="I12" s="74" t="s">
        <v>44</v>
      </c>
      <c r="J12" s="94">
        <v>231101</v>
      </c>
      <c r="K12" s="78">
        <v>82650</v>
      </c>
      <c r="L12" s="6"/>
    </row>
    <row r="13" spans="1:13" s="4" customFormat="1" ht="15" customHeight="1" x14ac:dyDescent="0.25">
      <c r="A13" s="50">
        <v>5</v>
      </c>
      <c r="B13" s="65">
        <v>103031919</v>
      </c>
      <c r="C13" s="36">
        <v>46106</v>
      </c>
      <c r="D13" s="16">
        <v>2560846</v>
      </c>
      <c r="E13" s="65">
        <v>22473</v>
      </c>
      <c r="F13" s="79" t="s">
        <v>488</v>
      </c>
      <c r="G13" s="74" t="s">
        <v>65</v>
      </c>
      <c r="H13" s="88" t="s">
        <v>315</v>
      </c>
      <c r="I13" s="74" t="s">
        <v>44</v>
      </c>
      <c r="J13" s="94">
        <v>231101</v>
      </c>
      <c r="K13" s="78">
        <v>66050</v>
      </c>
      <c r="L13" s="10">
        <f>SUM(K9:K13)</f>
        <v>448050</v>
      </c>
    </row>
    <row r="14" spans="1:13" s="4" customFormat="1" ht="15" customHeight="1" x14ac:dyDescent="0.25">
      <c r="A14" s="50">
        <v>6</v>
      </c>
      <c r="B14" s="65">
        <v>130493154</v>
      </c>
      <c r="C14" s="35">
        <v>45574</v>
      </c>
      <c r="D14" s="13">
        <v>145728</v>
      </c>
      <c r="E14" s="57">
        <v>21301</v>
      </c>
      <c r="F14" s="57" t="s">
        <v>103</v>
      </c>
      <c r="G14" s="16" t="s">
        <v>6</v>
      </c>
      <c r="H14" s="90" t="s">
        <v>315</v>
      </c>
      <c r="I14" s="17" t="s">
        <v>48</v>
      </c>
      <c r="J14" s="94">
        <v>237299</v>
      </c>
      <c r="K14" s="24">
        <v>8846.4599999999991</v>
      </c>
      <c r="L14" s="86"/>
    </row>
    <row r="15" spans="1:13" s="4" customFormat="1" ht="27" x14ac:dyDescent="0.25">
      <c r="A15" s="50">
        <v>7</v>
      </c>
      <c r="B15" s="65">
        <v>130493154</v>
      </c>
      <c r="C15" s="35">
        <v>45574</v>
      </c>
      <c r="D15" s="13">
        <v>145830</v>
      </c>
      <c r="E15" s="57">
        <v>21302</v>
      </c>
      <c r="F15" s="57" t="s">
        <v>104</v>
      </c>
      <c r="G15" s="16" t="s">
        <v>6</v>
      </c>
      <c r="H15" s="90" t="s">
        <v>315</v>
      </c>
      <c r="I15" s="17" t="s">
        <v>48</v>
      </c>
      <c r="J15" s="94" t="s">
        <v>385</v>
      </c>
      <c r="K15" s="24">
        <v>761024.01</v>
      </c>
      <c r="L15" s="86"/>
    </row>
    <row r="16" spans="1:13" s="4" customFormat="1" ht="27" x14ac:dyDescent="0.25">
      <c r="A16" s="50">
        <v>8</v>
      </c>
      <c r="B16" s="65">
        <v>130493154</v>
      </c>
      <c r="C16" s="35">
        <v>45577</v>
      </c>
      <c r="D16" s="13">
        <v>146107</v>
      </c>
      <c r="E16" s="57">
        <v>21304</v>
      </c>
      <c r="F16" s="57" t="s">
        <v>105</v>
      </c>
      <c r="G16" s="16" t="s">
        <v>6</v>
      </c>
      <c r="H16" s="90" t="s">
        <v>315</v>
      </c>
      <c r="I16" s="17" t="s">
        <v>48</v>
      </c>
      <c r="J16" s="94" t="s">
        <v>386</v>
      </c>
      <c r="K16" s="24">
        <v>24884.080000000002</v>
      </c>
      <c r="L16" s="86"/>
    </row>
    <row r="17" spans="1:12" s="4" customFormat="1" ht="30" customHeight="1" x14ac:dyDescent="0.25">
      <c r="A17" s="50">
        <v>9</v>
      </c>
      <c r="B17" s="65">
        <v>130493154</v>
      </c>
      <c r="C17" s="35">
        <v>45580</v>
      </c>
      <c r="D17" s="13">
        <v>146205</v>
      </c>
      <c r="E17" s="57">
        <v>21303</v>
      </c>
      <c r="F17" s="57" t="s">
        <v>106</v>
      </c>
      <c r="G17" s="16" t="s">
        <v>6</v>
      </c>
      <c r="H17" s="90" t="s">
        <v>315</v>
      </c>
      <c r="I17" s="17" t="s">
        <v>48</v>
      </c>
      <c r="J17" s="94" t="s">
        <v>387</v>
      </c>
      <c r="K17" s="24">
        <v>930616.91</v>
      </c>
      <c r="L17" s="86"/>
    </row>
    <row r="18" spans="1:12" s="4" customFormat="1" ht="27" x14ac:dyDescent="0.25">
      <c r="A18" s="50">
        <v>10</v>
      </c>
      <c r="B18" s="65">
        <v>130493154</v>
      </c>
      <c r="C18" s="35">
        <v>45596</v>
      </c>
      <c r="D18" s="13">
        <v>147534</v>
      </c>
      <c r="E18" s="57">
        <v>21423</v>
      </c>
      <c r="F18" s="57" t="s">
        <v>107</v>
      </c>
      <c r="G18" s="16" t="s">
        <v>6</v>
      </c>
      <c r="H18" s="90" t="s">
        <v>315</v>
      </c>
      <c r="I18" s="17" t="s">
        <v>48</v>
      </c>
      <c r="J18" s="94" t="s">
        <v>388</v>
      </c>
      <c r="K18" s="24">
        <v>792090.58</v>
      </c>
      <c r="L18" s="86"/>
    </row>
    <row r="19" spans="1:12" s="4" customFormat="1" ht="15.75" x14ac:dyDescent="0.25">
      <c r="A19" s="50">
        <v>11</v>
      </c>
      <c r="B19" s="65">
        <v>130493154</v>
      </c>
      <c r="C19" s="35">
        <v>45608</v>
      </c>
      <c r="D19" s="13">
        <v>148463</v>
      </c>
      <c r="E19" s="57">
        <v>21407</v>
      </c>
      <c r="F19" s="57" t="s">
        <v>108</v>
      </c>
      <c r="G19" s="16" t="s">
        <v>6</v>
      </c>
      <c r="H19" s="90" t="s">
        <v>315</v>
      </c>
      <c r="I19" s="17" t="s">
        <v>48</v>
      </c>
      <c r="J19" s="94">
        <v>237299</v>
      </c>
      <c r="K19" s="24">
        <v>3538.58</v>
      </c>
      <c r="L19" s="86"/>
    </row>
    <row r="20" spans="1:12" s="4" customFormat="1" ht="27" x14ac:dyDescent="0.25">
      <c r="A20" s="50">
        <v>12</v>
      </c>
      <c r="B20" s="65">
        <v>130493154</v>
      </c>
      <c r="C20" s="35">
        <v>45617</v>
      </c>
      <c r="D20" s="13">
        <v>149168</v>
      </c>
      <c r="E20" s="57">
        <v>21422</v>
      </c>
      <c r="F20" s="57" t="s">
        <v>109</v>
      </c>
      <c r="G20" s="16" t="s">
        <v>6</v>
      </c>
      <c r="H20" s="90" t="s">
        <v>315</v>
      </c>
      <c r="I20" s="17" t="s">
        <v>48</v>
      </c>
      <c r="J20" s="94" t="s">
        <v>389</v>
      </c>
      <c r="K20" s="24">
        <v>7272.93</v>
      </c>
      <c r="L20" s="86"/>
    </row>
    <row r="21" spans="1:12" s="4" customFormat="1" ht="27" x14ac:dyDescent="0.25">
      <c r="A21" s="50">
        <v>13</v>
      </c>
      <c r="B21" s="65">
        <v>130493154</v>
      </c>
      <c r="C21" s="35">
        <v>45630</v>
      </c>
      <c r="D21" s="13">
        <v>150024</v>
      </c>
      <c r="E21" s="57">
        <v>21805</v>
      </c>
      <c r="F21" s="57" t="s">
        <v>110</v>
      </c>
      <c r="G21" s="16" t="s">
        <v>6</v>
      </c>
      <c r="H21" s="90" t="s">
        <v>315</v>
      </c>
      <c r="I21" s="17" t="s">
        <v>48</v>
      </c>
      <c r="J21" s="94" t="s">
        <v>390</v>
      </c>
      <c r="K21" s="24">
        <v>644906.34</v>
      </c>
      <c r="L21" s="86"/>
    </row>
    <row r="22" spans="1:12" s="4" customFormat="1" ht="15" customHeight="1" x14ac:dyDescent="0.25">
      <c r="A22" s="50">
        <v>14</v>
      </c>
      <c r="B22" s="65">
        <v>130493154</v>
      </c>
      <c r="C22" s="35">
        <v>45645</v>
      </c>
      <c r="D22" s="13">
        <v>151290</v>
      </c>
      <c r="E22" s="57">
        <v>21803</v>
      </c>
      <c r="F22" s="57" t="s">
        <v>111</v>
      </c>
      <c r="G22" s="16" t="s">
        <v>6</v>
      </c>
      <c r="H22" s="90" t="s">
        <v>315</v>
      </c>
      <c r="I22" s="17" t="s">
        <v>48</v>
      </c>
      <c r="J22" s="94">
        <v>237299</v>
      </c>
      <c r="K22" s="24">
        <v>14658.79</v>
      </c>
      <c r="L22" s="86"/>
    </row>
    <row r="23" spans="1:12" s="4" customFormat="1" ht="15" customHeight="1" x14ac:dyDescent="0.25">
      <c r="A23" s="50">
        <v>15</v>
      </c>
      <c r="B23" s="65">
        <v>130493154</v>
      </c>
      <c r="C23" s="35">
        <v>45652</v>
      </c>
      <c r="D23" s="13">
        <v>151570</v>
      </c>
      <c r="E23" s="57">
        <v>21803</v>
      </c>
      <c r="F23" s="57" t="s">
        <v>112</v>
      </c>
      <c r="G23" s="16" t="s">
        <v>6</v>
      </c>
      <c r="H23" s="90" t="s">
        <v>315</v>
      </c>
      <c r="I23" s="17" t="s">
        <v>48</v>
      </c>
      <c r="J23" s="94">
        <v>237299</v>
      </c>
      <c r="K23" s="24">
        <v>11727.03</v>
      </c>
      <c r="L23" s="86"/>
    </row>
    <row r="24" spans="1:12" s="4" customFormat="1" ht="15" customHeight="1" x14ac:dyDescent="0.25">
      <c r="A24" s="50">
        <v>16</v>
      </c>
      <c r="B24" s="65">
        <v>130493154</v>
      </c>
      <c r="C24" s="35">
        <v>45652</v>
      </c>
      <c r="D24" s="13">
        <v>151578</v>
      </c>
      <c r="E24" s="57">
        <v>21806</v>
      </c>
      <c r="F24" s="57" t="s">
        <v>113</v>
      </c>
      <c r="G24" s="16" t="s">
        <v>6</v>
      </c>
      <c r="H24" s="90" t="s">
        <v>315</v>
      </c>
      <c r="I24" s="17" t="s">
        <v>48</v>
      </c>
      <c r="J24" s="94">
        <v>237299</v>
      </c>
      <c r="K24" s="24">
        <v>13192.91</v>
      </c>
      <c r="L24" s="86"/>
    </row>
    <row r="25" spans="1:12" s="4" customFormat="1" ht="15" customHeight="1" x14ac:dyDescent="0.25">
      <c r="A25" s="50">
        <v>17</v>
      </c>
      <c r="B25" s="65">
        <v>130493154</v>
      </c>
      <c r="C25" s="35">
        <v>45672</v>
      </c>
      <c r="D25" s="13">
        <v>153144</v>
      </c>
      <c r="E25" s="57">
        <v>21804</v>
      </c>
      <c r="F25" s="57" t="s">
        <v>114</v>
      </c>
      <c r="G25" s="16" t="s">
        <v>6</v>
      </c>
      <c r="H25" s="90" t="s">
        <v>315</v>
      </c>
      <c r="I25" s="17" t="s">
        <v>48</v>
      </c>
      <c r="J25" s="94">
        <v>237299</v>
      </c>
      <c r="K25" s="24">
        <v>7329.39</v>
      </c>
      <c r="L25" s="86"/>
    </row>
    <row r="26" spans="1:12" s="4" customFormat="1" ht="27" x14ac:dyDescent="0.25">
      <c r="A26" s="50">
        <v>18</v>
      </c>
      <c r="B26" s="65">
        <v>130493154</v>
      </c>
      <c r="C26" s="35">
        <v>45677</v>
      </c>
      <c r="D26" s="13">
        <v>153341</v>
      </c>
      <c r="E26" s="57">
        <v>22021</v>
      </c>
      <c r="F26" s="57" t="s">
        <v>115</v>
      </c>
      <c r="G26" s="16" t="s">
        <v>6</v>
      </c>
      <c r="H26" s="90" t="s">
        <v>315</v>
      </c>
      <c r="I26" s="17" t="s">
        <v>48</v>
      </c>
      <c r="J26" s="94" t="s">
        <v>391</v>
      </c>
      <c r="K26" s="24">
        <v>769172.62</v>
      </c>
      <c r="L26" s="86"/>
    </row>
    <row r="27" spans="1:12" s="4" customFormat="1" ht="15" customHeight="1" x14ac:dyDescent="0.25">
      <c r="A27" s="50">
        <v>19</v>
      </c>
      <c r="B27" s="65">
        <v>130493154</v>
      </c>
      <c r="C27" s="35">
        <v>45685</v>
      </c>
      <c r="D27" s="13">
        <v>153960</v>
      </c>
      <c r="E27" s="57">
        <v>22020</v>
      </c>
      <c r="F27" s="57" t="s">
        <v>116</v>
      </c>
      <c r="G27" s="16" t="s">
        <v>6</v>
      </c>
      <c r="H27" s="90" t="s">
        <v>315</v>
      </c>
      <c r="I27" s="17" t="s">
        <v>48</v>
      </c>
      <c r="J27" s="94">
        <v>237299</v>
      </c>
      <c r="K27" s="24">
        <v>5863.51</v>
      </c>
      <c r="L27" s="86"/>
    </row>
    <row r="28" spans="1:12" s="4" customFormat="1" ht="27" x14ac:dyDescent="0.25">
      <c r="A28" s="50">
        <v>20</v>
      </c>
      <c r="B28" s="65">
        <v>130493154</v>
      </c>
      <c r="C28" s="35">
        <v>45695</v>
      </c>
      <c r="D28" s="13">
        <v>154905</v>
      </c>
      <c r="E28" s="57">
        <v>22023</v>
      </c>
      <c r="F28" s="57" t="s">
        <v>117</v>
      </c>
      <c r="G28" s="16" t="s">
        <v>6</v>
      </c>
      <c r="H28" s="90" t="s">
        <v>315</v>
      </c>
      <c r="I28" s="17" t="s">
        <v>48</v>
      </c>
      <c r="J28" s="94" t="s">
        <v>392</v>
      </c>
      <c r="K28" s="24">
        <v>456416.53</v>
      </c>
      <c r="L28" s="86"/>
    </row>
    <row r="29" spans="1:12" s="4" customFormat="1" ht="27" x14ac:dyDescent="0.25">
      <c r="A29" s="50">
        <v>21</v>
      </c>
      <c r="B29" s="65">
        <v>130493154</v>
      </c>
      <c r="C29" s="35">
        <v>45695</v>
      </c>
      <c r="D29" s="13">
        <v>154783</v>
      </c>
      <c r="E29" s="57">
        <v>22022</v>
      </c>
      <c r="F29" s="57" t="s">
        <v>118</v>
      </c>
      <c r="G29" s="16" t="s">
        <v>6</v>
      </c>
      <c r="H29" s="90" t="s">
        <v>315</v>
      </c>
      <c r="I29" s="17" t="s">
        <v>48</v>
      </c>
      <c r="J29" s="94" t="s">
        <v>393</v>
      </c>
      <c r="K29" s="24">
        <v>25662.33</v>
      </c>
      <c r="L29" s="86"/>
    </row>
    <row r="30" spans="1:12" s="4" customFormat="1" ht="27" x14ac:dyDescent="0.25">
      <c r="A30" s="50">
        <v>22</v>
      </c>
      <c r="B30" s="65">
        <v>130493154</v>
      </c>
      <c r="C30" s="35">
        <v>45727</v>
      </c>
      <c r="D30" s="13">
        <v>157418</v>
      </c>
      <c r="E30" s="57">
        <v>21722</v>
      </c>
      <c r="F30" s="57" t="s">
        <v>119</v>
      </c>
      <c r="G30" s="16" t="s">
        <v>6</v>
      </c>
      <c r="H30" s="90" t="s">
        <v>315</v>
      </c>
      <c r="I30" s="17" t="s">
        <v>48</v>
      </c>
      <c r="J30" s="94" t="s">
        <v>394</v>
      </c>
      <c r="K30" s="24">
        <v>699400.16</v>
      </c>
      <c r="L30" s="86"/>
    </row>
    <row r="31" spans="1:12" s="4" customFormat="1" ht="27" x14ac:dyDescent="0.25">
      <c r="A31" s="50">
        <v>23</v>
      </c>
      <c r="B31" s="65">
        <v>130493154</v>
      </c>
      <c r="C31" s="35">
        <v>45731</v>
      </c>
      <c r="D31" s="13">
        <v>158103</v>
      </c>
      <c r="E31" s="57">
        <v>21723</v>
      </c>
      <c r="F31" s="57" t="s">
        <v>120</v>
      </c>
      <c r="G31" s="16" t="s">
        <v>6</v>
      </c>
      <c r="H31" s="90" t="s">
        <v>315</v>
      </c>
      <c r="I31" s="17" t="s">
        <v>48</v>
      </c>
      <c r="J31" s="94" t="s">
        <v>395</v>
      </c>
      <c r="K31" s="24">
        <v>652545.66</v>
      </c>
      <c r="L31" s="86"/>
    </row>
    <row r="32" spans="1:12" s="4" customFormat="1" ht="27" x14ac:dyDescent="0.25">
      <c r="A32" s="50">
        <v>24</v>
      </c>
      <c r="B32" s="65">
        <v>130493154</v>
      </c>
      <c r="C32" s="35">
        <v>45734</v>
      </c>
      <c r="D32" s="13">
        <v>158239</v>
      </c>
      <c r="E32" s="57">
        <v>21725</v>
      </c>
      <c r="F32" s="57" t="s">
        <v>121</v>
      </c>
      <c r="G32" s="16" t="s">
        <v>6</v>
      </c>
      <c r="H32" s="90" t="s">
        <v>315</v>
      </c>
      <c r="I32" s="17" t="s">
        <v>48</v>
      </c>
      <c r="J32" s="94" t="s">
        <v>396</v>
      </c>
      <c r="K32" s="24">
        <v>640322.75</v>
      </c>
      <c r="L32" s="86"/>
    </row>
    <row r="33" spans="1:14" s="4" customFormat="1" ht="27" x14ac:dyDescent="0.25">
      <c r="A33" s="50">
        <v>25</v>
      </c>
      <c r="B33" s="65">
        <v>130493154</v>
      </c>
      <c r="C33" s="35">
        <v>45737</v>
      </c>
      <c r="D33" s="13">
        <v>158427</v>
      </c>
      <c r="E33" s="57">
        <v>21724</v>
      </c>
      <c r="F33" s="57" t="s">
        <v>122</v>
      </c>
      <c r="G33" s="16" t="s">
        <v>6</v>
      </c>
      <c r="H33" s="90" t="s">
        <v>315</v>
      </c>
      <c r="I33" s="17" t="s">
        <v>48</v>
      </c>
      <c r="J33" s="94" t="s">
        <v>397</v>
      </c>
      <c r="K33" s="24">
        <v>3769.54</v>
      </c>
      <c r="L33" s="86"/>
    </row>
    <row r="34" spans="1:14" s="4" customFormat="1" ht="27" x14ac:dyDescent="0.25">
      <c r="A34" s="50">
        <v>26</v>
      </c>
      <c r="B34" s="65">
        <v>130493154</v>
      </c>
      <c r="C34" s="35">
        <v>45768</v>
      </c>
      <c r="D34" s="13">
        <v>161043</v>
      </c>
      <c r="E34" s="57">
        <v>22025</v>
      </c>
      <c r="F34" s="57" t="s">
        <v>123</v>
      </c>
      <c r="G34" s="16" t="s">
        <v>6</v>
      </c>
      <c r="H34" s="90" t="s">
        <v>315</v>
      </c>
      <c r="I34" s="17" t="s">
        <v>48</v>
      </c>
      <c r="J34" s="94" t="s">
        <v>398</v>
      </c>
      <c r="K34" s="24">
        <v>544067.31999999995</v>
      </c>
      <c r="L34" s="86"/>
    </row>
    <row r="35" spans="1:14" s="4" customFormat="1" ht="27" x14ac:dyDescent="0.25">
      <c r="A35" s="50">
        <v>27</v>
      </c>
      <c r="B35" s="65">
        <v>130493154</v>
      </c>
      <c r="C35" s="35">
        <v>45789</v>
      </c>
      <c r="D35" s="13">
        <v>162433</v>
      </c>
      <c r="E35" s="57">
        <v>21826</v>
      </c>
      <c r="F35" s="57" t="s">
        <v>124</v>
      </c>
      <c r="G35" s="16" t="s">
        <v>6</v>
      </c>
      <c r="H35" s="90" t="s">
        <v>315</v>
      </c>
      <c r="I35" s="17" t="s">
        <v>48</v>
      </c>
      <c r="J35" s="94" t="s">
        <v>399</v>
      </c>
      <c r="K35" s="24">
        <v>276792.98</v>
      </c>
      <c r="L35" s="86"/>
    </row>
    <row r="36" spans="1:14" s="4" customFormat="1" ht="27" x14ac:dyDescent="0.25">
      <c r="A36" s="50">
        <v>28</v>
      </c>
      <c r="B36" s="65">
        <v>130493154</v>
      </c>
      <c r="C36" s="35">
        <v>45797</v>
      </c>
      <c r="D36" s="13">
        <v>163080</v>
      </c>
      <c r="E36" s="57">
        <v>22083</v>
      </c>
      <c r="F36" s="57" t="s">
        <v>125</v>
      </c>
      <c r="G36" s="16" t="s">
        <v>6</v>
      </c>
      <c r="H36" s="90" t="s">
        <v>315</v>
      </c>
      <c r="I36" s="17" t="s">
        <v>48</v>
      </c>
      <c r="J36" s="94" t="s">
        <v>400</v>
      </c>
      <c r="K36" s="24">
        <v>618423.37</v>
      </c>
      <c r="L36" s="86"/>
    </row>
    <row r="37" spans="1:14" s="4" customFormat="1" ht="27" x14ac:dyDescent="0.25">
      <c r="A37" s="50">
        <v>29</v>
      </c>
      <c r="B37" s="65">
        <v>130493154</v>
      </c>
      <c r="C37" s="35">
        <v>45818</v>
      </c>
      <c r="D37" s="13">
        <v>164615</v>
      </c>
      <c r="E37" s="57">
        <v>22089</v>
      </c>
      <c r="F37" s="57" t="s">
        <v>126</v>
      </c>
      <c r="G37" s="16" t="s">
        <v>6</v>
      </c>
      <c r="H37" s="90" t="s">
        <v>315</v>
      </c>
      <c r="I37" s="17" t="s">
        <v>48</v>
      </c>
      <c r="J37" s="94" t="s">
        <v>401</v>
      </c>
      <c r="K37" s="24">
        <v>668842.88</v>
      </c>
      <c r="L37" s="86"/>
    </row>
    <row r="38" spans="1:14" s="4" customFormat="1" ht="27" x14ac:dyDescent="0.25">
      <c r="A38" s="50">
        <v>30</v>
      </c>
      <c r="B38" s="65">
        <v>130493154</v>
      </c>
      <c r="C38" s="35">
        <v>45824</v>
      </c>
      <c r="D38" s="13">
        <v>165184</v>
      </c>
      <c r="E38" s="57">
        <v>22090</v>
      </c>
      <c r="F38" s="57" t="s">
        <v>127</v>
      </c>
      <c r="G38" s="16" t="s">
        <v>6</v>
      </c>
      <c r="H38" s="90" t="s">
        <v>315</v>
      </c>
      <c r="I38" s="17" t="s">
        <v>48</v>
      </c>
      <c r="J38" s="94" t="s">
        <v>403</v>
      </c>
      <c r="K38" s="24">
        <v>10957.86</v>
      </c>
      <c r="L38" s="86"/>
    </row>
    <row r="39" spans="1:14" s="4" customFormat="1" ht="27" x14ac:dyDescent="0.25">
      <c r="A39" s="50">
        <v>31</v>
      </c>
      <c r="B39" s="65">
        <v>130493154</v>
      </c>
      <c r="C39" s="35">
        <v>45824</v>
      </c>
      <c r="D39" s="13">
        <v>165144</v>
      </c>
      <c r="E39" s="57">
        <v>21935</v>
      </c>
      <c r="F39" s="57" t="s">
        <v>128</v>
      </c>
      <c r="G39" s="16" t="s">
        <v>6</v>
      </c>
      <c r="H39" s="90" t="s">
        <v>315</v>
      </c>
      <c r="I39" s="17" t="s">
        <v>48</v>
      </c>
      <c r="J39" s="94" t="s">
        <v>402</v>
      </c>
      <c r="K39" s="24">
        <v>7636.29</v>
      </c>
      <c r="L39" s="86"/>
    </row>
    <row r="40" spans="1:14" s="4" customFormat="1" ht="27" x14ac:dyDescent="0.25">
      <c r="A40" s="50">
        <v>32</v>
      </c>
      <c r="B40" s="65">
        <v>130493154</v>
      </c>
      <c r="C40" s="35">
        <v>45834</v>
      </c>
      <c r="D40" s="13">
        <v>165690</v>
      </c>
      <c r="E40" s="57">
        <v>21936</v>
      </c>
      <c r="F40" s="57" t="s">
        <v>129</v>
      </c>
      <c r="G40" s="16" t="s">
        <v>6</v>
      </c>
      <c r="H40" s="90" t="s">
        <v>315</v>
      </c>
      <c r="I40" s="17" t="s">
        <v>48</v>
      </c>
      <c r="J40" s="94" t="s">
        <v>404</v>
      </c>
      <c r="K40" s="24">
        <v>746254.66</v>
      </c>
      <c r="L40" s="86"/>
    </row>
    <row r="41" spans="1:14" s="4" customFormat="1" ht="27" x14ac:dyDescent="0.25">
      <c r="A41" s="50">
        <v>33</v>
      </c>
      <c r="B41" s="65">
        <v>130493154</v>
      </c>
      <c r="C41" s="71">
        <v>45855</v>
      </c>
      <c r="D41" s="91">
        <v>167086</v>
      </c>
      <c r="E41" s="57">
        <v>22374</v>
      </c>
      <c r="F41" s="76" t="s">
        <v>369</v>
      </c>
      <c r="G41" s="16" t="s">
        <v>6</v>
      </c>
      <c r="H41" s="90" t="s">
        <v>315</v>
      </c>
      <c r="I41" s="17" t="s">
        <v>48</v>
      </c>
      <c r="J41" s="94" t="s">
        <v>405</v>
      </c>
      <c r="K41" s="24">
        <v>667824.30000000005</v>
      </c>
      <c r="L41" s="86"/>
    </row>
    <row r="42" spans="1:14" s="4" customFormat="1" ht="26.25" customHeight="1" x14ac:dyDescent="0.25">
      <c r="A42" s="50">
        <v>34</v>
      </c>
      <c r="B42" s="65">
        <v>130493154</v>
      </c>
      <c r="C42" s="35">
        <v>45860</v>
      </c>
      <c r="D42" s="13">
        <v>167550</v>
      </c>
      <c r="E42" s="57">
        <v>22252</v>
      </c>
      <c r="F42" s="57" t="s">
        <v>220</v>
      </c>
      <c r="G42" s="16" t="s">
        <v>6</v>
      </c>
      <c r="H42" s="90" t="s">
        <v>315</v>
      </c>
      <c r="I42" s="17" t="s">
        <v>48</v>
      </c>
      <c r="J42" s="94" t="s">
        <v>406</v>
      </c>
      <c r="K42" s="24">
        <v>23684.73</v>
      </c>
      <c r="L42" s="86"/>
    </row>
    <row r="43" spans="1:14" s="4" customFormat="1" ht="27" x14ac:dyDescent="0.25">
      <c r="A43" s="50">
        <v>35</v>
      </c>
      <c r="B43" s="65">
        <v>130493154</v>
      </c>
      <c r="C43" s="35">
        <v>45883</v>
      </c>
      <c r="D43" s="13">
        <v>169224</v>
      </c>
      <c r="E43" s="57">
        <v>22024</v>
      </c>
      <c r="F43" s="57" t="s">
        <v>130</v>
      </c>
      <c r="G43" s="16" t="s">
        <v>6</v>
      </c>
      <c r="H43" s="90" t="s">
        <v>315</v>
      </c>
      <c r="I43" s="17" t="s">
        <v>48</v>
      </c>
      <c r="J43" s="94" t="s">
        <v>407</v>
      </c>
      <c r="K43" s="24">
        <v>688705.11</v>
      </c>
      <c r="L43" s="86"/>
    </row>
    <row r="44" spans="1:14" s="4" customFormat="1" ht="27" x14ac:dyDescent="0.25">
      <c r="A44" s="50">
        <v>36</v>
      </c>
      <c r="B44" s="65">
        <v>130493154</v>
      </c>
      <c r="C44" s="35">
        <v>45937</v>
      </c>
      <c r="D44" s="13">
        <v>172783</v>
      </c>
      <c r="E44" s="57">
        <v>22159</v>
      </c>
      <c r="F44" s="57" t="s">
        <v>131</v>
      </c>
      <c r="G44" s="16" t="s">
        <v>6</v>
      </c>
      <c r="H44" s="90" t="s">
        <v>315</v>
      </c>
      <c r="I44" s="17" t="s">
        <v>48</v>
      </c>
      <c r="J44" s="94" t="s">
        <v>408</v>
      </c>
      <c r="K44" s="24">
        <v>15891.49</v>
      </c>
      <c r="L44" s="86"/>
    </row>
    <row r="45" spans="1:14" s="4" customFormat="1" ht="27" x14ac:dyDescent="0.25">
      <c r="A45" s="50">
        <v>37</v>
      </c>
      <c r="B45" s="65">
        <v>130493154</v>
      </c>
      <c r="C45" s="35">
        <v>45942</v>
      </c>
      <c r="D45" s="13">
        <v>173158</v>
      </c>
      <c r="E45" s="57">
        <v>22158</v>
      </c>
      <c r="F45" s="57" t="s">
        <v>132</v>
      </c>
      <c r="G45" s="16" t="s">
        <v>6</v>
      </c>
      <c r="H45" s="90" t="s">
        <v>315</v>
      </c>
      <c r="I45" s="17" t="s">
        <v>48</v>
      </c>
      <c r="J45" s="94" t="s">
        <v>409</v>
      </c>
      <c r="K45" s="24">
        <v>855242.29</v>
      </c>
      <c r="L45" s="86"/>
      <c r="N45" s="41"/>
    </row>
    <row r="46" spans="1:14" s="4" customFormat="1" ht="27" x14ac:dyDescent="0.25">
      <c r="A46" s="50">
        <v>38</v>
      </c>
      <c r="B46" s="65">
        <v>130493154</v>
      </c>
      <c r="C46" s="35">
        <v>45961</v>
      </c>
      <c r="D46" s="13">
        <v>174542</v>
      </c>
      <c r="E46" s="57">
        <v>22241</v>
      </c>
      <c r="F46" s="57" t="s">
        <v>215</v>
      </c>
      <c r="G46" s="16" t="s">
        <v>6</v>
      </c>
      <c r="H46" s="90" t="s">
        <v>315</v>
      </c>
      <c r="I46" s="17" t="s">
        <v>48</v>
      </c>
      <c r="J46" s="95" t="s">
        <v>412</v>
      </c>
      <c r="K46" s="24">
        <v>545085.9</v>
      </c>
      <c r="L46" s="86"/>
      <c r="N46" s="41"/>
    </row>
    <row r="47" spans="1:14" s="4" customFormat="1" ht="27" x14ac:dyDescent="0.25">
      <c r="A47" s="50">
        <v>39</v>
      </c>
      <c r="B47" s="65">
        <v>130493154</v>
      </c>
      <c r="C47" s="35">
        <v>45966</v>
      </c>
      <c r="D47" s="13">
        <v>174683</v>
      </c>
      <c r="E47" s="57">
        <v>22242</v>
      </c>
      <c r="F47" s="57" t="s">
        <v>216</v>
      </c>
      <c r="G47" s="16" t="s">
        <v>6</v>
      </c>
      <c r="H47" s="90" t="s">
        <v>315</v>
      </c>
      <c r="I47" s="17" t="s">
        <v>48</v>
      </c>
      <c r="J47" s="94" t="s">
        <v>411</v>
      </c>
      <c r="K47" s="24">
        <v>11696.81</v>
      </c>
      <c r="L47" s="86"/>
      <c r="N47" s="41"/>
    </row>
    <row r="48" spans="1:14" s="4" customFormat="1" ht="27" x14ac:dyDescent="0.25">
      <c r="A48" s="50">
        <v>40</v>
      </c>
      <c r="B48" s="65">
        <v>130493154</v>
      </c>
      <c r="C48" s="35">
        <v>45987</v>
      </c>
      <c r="D48" s="13">
        <v>176140</v>
      </c>
      <c r="E48" s="57">
        <v>22328</v>
      </c>
      <c r="F48" s="57" t="s">
        <v>384</v>
      </c>
      <c r="G48" s="16" t="s">
        <v>6</v>
      </c>
      <c r="H48" s="90" t="s">
        <v>315</v>
      </c>
      <c r="I48" s="17" t="s">
        <v>48</v>
      </c>
      <c r="J48" s="94" t="s">
        <v>413</v>
      </c>
      <c r="K48" s="24">
        <v>840974.18</v>
      </c>
      <c r="L48" s="86"/>
      <c r="N48" s="41"/>
    </row>
    <row r="49" spans="1:14" ht="27" x14ac:dyDescent="0.25">
      <c r="A49" s="50">
        <v>41</v>
      </c>
      <c r="B49" s="65">
        <v>130493154</v>
      </c>
      <c r="C49" s="35">
        <v>45945</v>
      </c>
      <c r="D49" s="13">
        <v>173534</v>
      </c>
      <c r="E49" s="57">
        <v>22179</v>
      </c>
      <c r="F49" s="57" t="s">
        <v>133</v>
      </c>
      <c r="G49" s="16" t="s">
        <v>6</v>
      </c>
      <c r="H49" s="90" t="s">
        <v>315</v>
      </c>
      <c r="I49" s="17" t="s">
        <v>48</v>
      </c>
      <c r="J49" s="94" t="s">
        <v>410</v>
      </c>
      <c r="K49" s="24">
        <v>14871.34</v>
      </c>
      <c r="L49" s="87"/>
      <c r="N49" s="75"/>
    </row>
    <row r="50" spans="1:14" ht="27" x14ac:dyDescent="0.25">
      <c r="A50" s="50">
        <v>42</v>
      </c>
      <c r="B50" s="65">
        <v>130493154</v>
      </c>
      <c r="C50" s="71">
        <v>46001</v>
      </c>
      <c r="D50" s="13">
        <v>177161</v>
      </c>
      <c r="E50" s="76">
        <v>22329</v>
      </c>
      <c r="F50" s="76" t="s">
        <v>292</v>
      </c>
      <c r="G50" s="16" t="s">
        <v>6</v>
      </c>
      <c r="H50" s="90" t="s">
        <v>315</v>
      </c>
      <c r="I50" s="17" t="s">
        <v>48</v>
      </c>
      <c r="J50" s="94" t="s">
        <v>414</v>
      </c>
      <c r="K50" s="24">
        <v>920456.06</v>
      </c>
      <c r="N50" s="75"/>
    </row>
    <row r="51" spans="1:14" ht="27" x14ac:dyDescent="0.25">
      <c r="A51" s="50">
        <v>43</v>
      </c>
      <c r="B51" s="65">
        <v>130493154</v>
      </c>
      <c r="C51" s="71">
        <v>46003</v>
      </c>
      <c r="D51" s="13">
        <v>177384</v>
      </c>
      <c r="E51" s="76">
        <v>22331</v>
      </c>
      <c r="F51" s="76" t="s">
        <v>293</v>
      </c>
      <c r="G51" s="16" t="s">
        <v>6</v>
      </c>
      <c r="H51" s="90" t="s">
        <v>315</v>
      </c>
      <c r="I51" s="17" t="s">
        <v>48</v>
      </c>
      <c r="J51" s="94" t="s">
        <v>415</v>
      </c>
      <c r="K51" s="24">
        <v>7767.04</v>
      </c>
      <c r="N51" s="75"/>
    </row>
    <row r="52" spans="1:14" ht="18" customHeight="1" x14ac:dyDescent="0.25">
      <c r="A52" s="50">
        <v>44</v>
      </c>
      <c r="B52" s="65">
        <v>130493154</v>
      </c>
      <c r="C52" s="71">
        <v>46017</v>
      </c>
      <c r="D52" s="13">
        <v>178101</v>
      </c>
      <c r="E52" s="76">
        <v>22330</v>
      </c>
      <c r="F52" s="76" t="s">
        <v>294</v>
      </c>
      <c r="G52" s="16" t="s">
        <v>6</v>
      </c>
      <c r="H52" s="90" t="s">
        <v>315</v>
      </c>
      <c r="I52" s="17" t="s">
        <v>48</v>
      </c>
      <c r="J52" s="94">
        <v>237299</v>
      </c>
      <c r="K52" s="24">
        <v>2653.94</v>
      </c>
      <c r="N52" s="75"/>
    </row>
    <row r="53" spans="1:14" ht="27" x14ac:dyDescent="0.25">
      <c r="A53" s="50">
        <v>45</v>
      </c>
      <c r="B53" s="65">
        <v>130493154</v>
      </c>
      <c r="C53" s="71">
        <v>46030</v>
      </c>
      <c r="D53" s="13">
        <v>178917</v>
      </c>
      <c r="E53" s="76">
        <v>22354</v>
      </c>
      <c r="F53" s="76" t="s">
        <v>330</v>
      </c>
      <c r="G53" s="16" t="s">
        <v>6</v>
      </c>
      <c r="H53" s="90" t="s">
        <v>315</v>
      </c>
      <c r="I53" s="17" t="s">
        <v>48</v>
      </c>
      <c r="J53" s="94" t="s">
        <v>416</v>
      </c>
      <c r="K53" s="24">
        <v>9061.1299999999992</v>
      </c>
      <c r="N53" s="75"/>
    </row>
    <row r="54" spans="1:14" ht="27" x14ac:dyDescent="0.25">
      <c r="A54" s="50">
        <v>46</v>
      </c>
      <c r="B54" s="65">
        <v>130493154</v>
      </c>
      <c r="C54" s="71">
        <v>46037</v>
      </c>
      <c r="D54" s="13">
        <v>179502</v>
      </c>
      <c r="E54" s="76">
        <v>22371</v>
      </c>
      <c r="F54" s="76" t="s">
        <v>370</v>
      </c>
      <c r="G54" s="16" t="s">
        <v>6</v>
      </c>
      <c r="H54" s="90" t="s">
        <v>315</v>
      </c>
      <c r="I54" s="17" t="s">
        <v>48</v>
      </c>
      <c r="J54" s="94" t="s">
        <v>417</v>
      </c>
      <c r="K54" s="72">
        <v>815517.82</v>
      </c>
      <c r="N54" s="75"/>
    </row>
    <row r="55" spans="1:14" ht="27" x14ac:dyDescent="0.25">
      <c r="A55" s="50">
        <v>47</v>
      </c>
      <c r="B55" s="65">
        <v>130493154</v>
      </c>
      <c r="C55" s="71">
        <v>46037</v>
      </c>
      <c r="D55" s="13">
        <v>179503</v>
      </c>
      <c r="E55" s="76">
        <v>22372</v>
      </c>
      <c r="F55" s="76" t="s">
        <v>371</v>
      </c>
      <c r="G55" s="16" t="s">
        <v>6</v>
      </c>
      <c r="H55" s="90" t="s">
        <v>315</v>
      </c>
      <c r="I55" s="17" t="s">
        <v>48</v>
      </c>
      <c r="J55" s="94" t="s">
        <v>418</v>
      </c>
      <c r="K55" s="72">
        <v>718651.25</v>
      </c>
      <c r="N55" s="75"/>
    </row>
    <row r="56" spans="1:14" ht="27" x14ac:dyDescent="0.25">
      <c r="A56" s="50">
        <v>48</v>
      </c>
      <c r="B56" s="65">
        <v>130493154</v>
      </c>
      <c r="C56" s="71">
        <v>46041</v>
      </c>
      <c r="D56" s="13">
        <v>179760</v>
      </c>
      <c r="E56" s="76">
        <v>22375</v>
      </c>
      <c r="F56" s="76" t="s">
        <v>372</v>
      </c>
      <c r="G56" s="16" t="s">
        <v>6</v>
      </c>
      <c r="H56" s="90" t="s">
        <v>315</v>
      </c>
      <c r="I56" s="17" t="s">
        <v>48</v>
      </c>
      <c r="J56" s="94" t="s">
        <v>419</v>
      </c>
      <c r="K56" s="72">
        <v>753893.98</v>
      </c>
      <c r="N56" s="75"/>
    </row>
    <row r="57" spans="1:14" ht="27" x14ac:dyDescent="0.25">
      <c r="A57" s="50">
        <v>49</v>
      </c>
      <c r="B57" s="65">
        <v>130493154</v>
      </c>
      <c r="C57" s="71">
        <v>46057</v>
      </c>
      <c r="D57" s="13">
        <v>180717</v>
      </c>
      <c r="E57" s="76">
        <v>22398</v>
      </c>
      <c r="F57" s="76" t="s">
        <v>372</v>
      </c>
      <c r="G57" s="16" t="s">
        <v>6</v>
      </c>
      <c r="H57" s="90" t="s">
        <v>315</v>
      </c>
      <c r="I57" s="17" t="s">
        <v>48</v>
      </c>
      <c r="J57" s="94" t="s">
        <v>420</v>
      </c>
      <c r="K57" s="72">
        <v>6457.73</v>
      </c>
      <c r="N57" s="75"/>
    </row>
    <row r="58" spans="1:14" ht="27" x14ac:dyDescent="0.25">
      <c r="A58" s="50">
        <v>50</v>
      </c>
      <c r="B58" s="65">
        <v>130493154</v>
      </c>
      <c r="C58" s="71">
        <v>46059</v>
      </c>
      <c r="D58" s="13">
        <v>180938</v>
      </c>
      <c r="E58" s="76">
        <v>22430</v>
      </c>
      <c r="F58" s="76" t="s">
        <v>452</v>
      </c>
      <c r="G58" s="16" t="s">
        <v>6</v>
      </c>
      <c r="H58" s="90" t="s">
        <v>315</v>
      </c>
      <c r="I58" s="17" t="s">
        <v>48</v>
      </c>
      <c r="J58" s="94" t="s">
        <v>453</v>
      </c>
      <c r="K58" s="72">
        <v>787506.98</v>
      </c>
      <c r="N58" s="75"/>
    </row>
    <row r="59" spans="1:14" ht="27" x14ac:dyDescent="0.25">
      <c r="A59" s="50">
        <v>51</v>
      </c>
      <c r="B59" s="65">
        <v>130493154</v>
      </c>
      <c r="C59" s="71">
        <v>46077</v>
      </c>
      <c r="D59" s="13">
        <v>182239</v>
      </c>
      <c r="E59" s="76">
        <v>22435</v>
      </c>
      <c r="F59" s="76" t="s">
        <v>458</v>
      </c>
      <c r="G59" s="16" t="s">
        <v>6</v>
      </c>
      <c r="H59" s="90" t="s">
        <v>315</v>
      </c>
      <c r="I59" s="17" t="s">
        <v>48</v>
      </c>
      <c r="J59" s="94" t="s">
        <v>453</v>
      </c>
      <c r="K59" s="72">
        <v>11624.44</v>
      </c>
      <c r="N59" s="75"/>
    </row>
    <row r="60" spans="1:14" s="4" customFormat="1" ht="27" x14ac:dyDescent="0.25">
      <c r="A60" s="50">
        <v>52</v>
      </c>
      <c r="B60" s="65">
        <v>130493154</v>
      </c>
      <c r="C60" s="71">
        <v>46084</v>
      </c>
      <c r="D60" s="13">
        <v>182780</v>
      </c>
      <c r="E60" s="76">
        <v>22490</v>
      </c>
      <c r="F60" s="76" t="s">
        <v>510</v>
      </c>
      <c r="G60" s="16" t="s">
        <v>6</v>
      </c>
      <c r="H60" s="90" t="s">
        <v>315</v>
      </c>
      <c r="I60" s="17" t="s">
        <v>48</v>
      </c>
      <c r="J60" s="94" t="s">
        <v>511</v>
      </c>
      <c r="K60" s="72">
        <v>829777.89</v>
      </c>
      <c r="L60" s="10">
        <f>SUM(K14:K60)</f>
        <v>17873560.880000003</v>
      </c>
      <c r="N60" s="41"/>
    </row>
    <row r="61" spans="1:14" s="4" customFormat="1" ht="42.75" customHeight="1" x14ac:dyDescent="0.25">
      <c r="A61" s="50">
        <v>53</v>
      </c>
      <c r="B61" s="65">
        <v>101799862</v>
      </c>
      <c r="C61" s="71">
        <v>46013</v>
      </c>
      <c r="D61" s="13">
        <v>621175</v>
      </c>
      <c r="E61" s="65">
        <v>22324</v>
      </c>
      <c r="F61" s="65" t="s">
        <v>287</v>
      </c>
      <c r="G61" s="63" t="s">
        <v>76</v>
      </c>
      <c r="H61" s="88" t="s">
        <v>315</v>
      </c>
      <c r="I61" s="89" t="s">
        <v>255</v>
      </c>
      <c r="J61" s="96" t="s">
        <v>302</v>
      </c>
      <c r="K61" s="24">
        <v>69964.44</v>
      </c>
      <c r="L61" s="10">
        <f>K61</f>
        <v>69964.44</v>
      </c>
    </row>
    <row r="62" spans="1:14" s="4" customFormat="1" ht="15" customHeight="1" x14ac:dyDescent="0.25">
      <c r="A62" s="50">
        <v>54</v>
      </c>
      <c r="B62" s="81">
        <v>103033652</v>
      </c>
      <c r="C62" s="37">
        <v>43063</v>
      </c>
      <c r="D62" s="25">
        <v>5563</v>
      </c>
      <c r="E62" s="25">
        <v>4902</v>
      </c>
      <c r="F62" s="25" t="s">
        <v>134</v>
      </c>
      <c r="G62" s="25" t="s">
        <v>5</v>
      </c>
      <c r="H62" s="25" t="s">
        <v>315</v>
      </c>
      <c r="I62" s="25" t="s">
        <v>44</v>
      </c>
      <c r="J62" s="25">
        <v>231101</v>
      </c>
      <c r="K62" s="23">
        <v>51170</v>
      </c>
    </row>
    <row r="63" spans="1:14" s="4" customFormat="1" ht="15" customHeight="1" x14ac:dyDescent="0.25">
      <c r="A63" s="50">
        <v>55</v>
      </c>
      <c r="B63" s="81">
        <v>103033652</v>
      </c>
      <c r="C63" s="37">
        <v>43091</v>
      </c>
      <c r="D63" s="25">
        <v>5600</v>
      </c>
      <c r="E63" s="25">
        <v>5014</v>
      </c>
      <c r="F63" s="25" t="s">
        <v>135</v>
      </c>
      <c r="G63" s="25" t="s">
        <v>5</v>
      </c>
      <c r="H63" s="25" t="s">
        <v>315</v>
      </c>
      <c r="I63" s="25" t="s">
        <v>44</v>
      </c>
      <c r="J63" s="25">
        <v>231101</v>
      </c>
      <c r="K63" s="23">
        <v>2450</v>
      </c>
    </row>
    <row r="64" spans="1:14" s="4" customFormat="1" ht="15" customHeight="1" x14ac:dyDescent="0.25">
      <c r="A64" s="50">
        <v>56</v>
      </c>
      <c r="B64" s="81">
        <v>103033652</v>
      </c>
      <c r="C64" s="37">
        <v>43097</v>
      </c>
      <c r="D64" s="25">
        <v>5609</v>
      </c>
      <c r="E64" s="25">
        <v>5028</v>
      </c>
      <c r="F64" s="25" t="s">
        <v>136</v>
      </c>
      <c r="G64" s="25" t="s">
        <v>5</v>
      </c>
      <c r="H64" s="25" t="s">
        <v>315</v>
      </c>
      <c r="I64" s="25" t="s">
        <v>44</v>
      </c>
      <c r="J64" s="25">
        <v>231101</v>
      </c>
      <c r="K64" s="23">
        <v>50390</v>
      </c>
    </row>
    <row r="65" spans="1:12" s="4" customFormat="1" ht="15" customHeight="1" x14ac:dyDescent="0.25">
      <c r="A65" s="50">
        <v>57</v>
      </c>
      <c r="B65" s="81">
        <v>103033652</v>
      </c>
      <c r="C65" s="37">
        <v>43099</v>
      </c>
      <c r="D65" s="25">
        <v>5612</v>
      </c>
      <c r="E65" s="25">
        <v>5097</v>
      </c>
      <c r="F65" s="25" t="s">
        <v>137</v>
      </c>
      <c r="G65" s="25" t="s">
        <v>5</v>
      </c>
      <c r="H65" s="25" t="s">
        <v>315</v>
      </c>
      <c r="I65" s="25" t="s">
        <v>44</v>
      </c>
      <c r="J65" s="25">
        <v>231101</v>
      </c>
      <c r="K65" s="23">
        <v>2000</v>
      </c>
    </row>
    <row r="66" spans="1:12" s="4" customFormat="1" ht="15" customHeight="1" x14ac:dyDescent="0.25">
      <c r="A66" s="50">
        <v>58</v>
      </c>
      <c r="B66" s="81">
        <v>103033652</v>
      </c>
      <c r="C66" s="37">
        <v>43111</v>
      </c>
      <c r="D66" s="25">
        <v>5633</v>
      </c>
      <c r="E66" s="25">
        <v>5128</v>
      </c>
      <c r="F66" s="25" t="s">
        <v>138</v>
      </c>
      <c r="G66" s="25" t="s">
        <v>5</v>
      </c>
      <c r="H66" s="25" t="s">
        <v>315</v>
      </c>
      <c r="I66" s="25" t="s">
        <v>44</v>
      </c>
      <c r="J66" s="25">
        <v>231101</v>
      </c>
      <c r="K66" s="23">
        <v>2274</v>
      </c>
    </row>
    <row r="67" spans="1:12" s="4" customFormat="1" ht="15" customHeight="1" x14ac:dyDescent="0.25">
      <c r="A67" s="50">
        <v>59</v>
      </c>
      <c r="B67" s="81">
        <v>103033652</v>
      </c>
      <c r="C67" s="37">
        <v>43116</v>
      </c>
      <c r="D67" s="25">
        <v>5641</v>
      </c>
      <c r="E67" s="25">
        <v>5127</v>
      </c>
      <c r="F67" s="25" t="s">
        <v>139</v>
      </c>
      <c r="G67" s="25" t="s">
        <v>5</v>
      </c>
      <c r="H67" s="25" t="s">
        <v>315</v>
      </c>
      <c r="I67" s="25" t="s">
        <v>44</v>
      </c>
      <c r="J67" s="25">
        <v>231101</v>
      </c>
      <c r="K67" s="23">
        <v>840</v>
      </c>
    </row>
    <row r="68" spans="1:12" s="4" customFormat="1" ht="15" customHeight="1" x14ac:dyDescent="0.25">
      <c r="A68" s="50">
        <v>60</v>
      </c>
      <c r="B68" s="81">
        <v>103033652</v>
      </c>
      <c r="C68" s="37">
        <v>43126</v>
      </c>
      <c r="D68" s="25">
        <v>5660</v>
      </c>
      <c r="E68" s="25">
        <v>5165</v>
      </c>
      <c r="F68" s="25" t="s">
        <v>140</v>
      </c>
      <c r="G68" s="25" t="s">
        <v>5</v>
      </c>
      <c r="H68" s="25" t="s">
        <v>315</v>
      </c>
      <c r="I68" s="25" t="s">
        <v>44</v>
      </c>
      <c r="J68" s="25">
        <v>231101</v>
      </c>
      <c r="K68" s="23">
        <v>44000</v>
      </c>
    </row>
    <row r="69" spans="1:12" s="4" customFormat="1" ht="15" customHeight="1" x14ac:dyDescent="0.25">
      <c r="A69" s="50">
        <v>61</v>
      </c>
      <c r="B69" s="81">
        <v>103033652</v>
      </c>
      <c r="C69" s="37">
        <v>43157</v>
      </c>
      <c r="D69" s="25">
        <v>5709</v>
      </c>
      <c r="E69" s="25">
        <v>5305</v>
      </c>
      <c r="F69" s="25" t="s">
        <v>141</v>
      </c>
      <c r="G69" s="25" t="s">
        <v>5</v>
      </c>
      <c r="H69" s="25" t="s">
        <v>315</v>
      </c>
      <c r="I69" s="25" t="s">
        <v>44</v>
      </c>
      <c r="J69" s="25">
        <v>231101</v>
      </c>
      <c r="K69" s="23">
        <v>53475</v>
      </c>
    </row>
    <row r="70" spans="1:12" s="4" customFormat="1" ht="15" customHeight="1" x14ac:dyDescent="0.25">
      <c r="A70" s="50">
        <v>62</v>
      </c>
      <c r="B70" s="81">
        <v>103033652</v>
      </c>
      <c r="C70" s="37">
        <v>43192</v>
      </c>
      <c r="D70" s="25">
        <v>5800</v>
      </c>
      <c r="E70" s="25">
        <v>5465</v>
      </c>
      <c r="F70" s="25" t="s">
        <v>142</v>
      </c>
      <c r="G70" s="25" t="s">
        <v>5</v>
      </c>
      <c r="H70" s="25" t="s">
        <v>315</v>
      </c>
      <c r="I70" s="25" t="s">
        <v>44</v>
      </c>
      <c r="J70" s="25">
        <v>231101</v>
      </c>
      <c r="K70" s="23">
        <v>48990</v>
      </c>
    </row>
    <row r="71" spans="1:12" s="4" customFormat="1" ht="15" customHeight="1" x14ac:dyDescent="0.25">
      <c r="A71" s="50">
        <v>63</v>
      </c>
      <c r="B71" s="81">
        <v>103033652</v>
      </c>
      <c r="C71" s="37">
        <v>43207</v>
      </c>
      <c r="D71" s="25">
        <v>5932</v>
      </c>
      <c r="E71" s="25">
        <v>5532</v>
      </c>
      <c r="F71" s="25" t="s">
        <v>143</v>
      </c>
      <c r="G71" s="25" t="s">
        <v>5</v>
      </c>
      <c r="H71" s="25" t="s">
        <v>315</v>
      </c>
      <c r="I71" s="25" t="s">
        <v>44</v>
      </c>
      <c r="J71" s="25">
        <v>231101</v>
      </c>
      <c r="K71" s="23">
        <v>6400</v>
      </c>
    </row>
    <row r="72" spans="1:12" s="4" customFormat="1" ht="15" customHeight="1" x14ac:dyDescent="0.25">
      <c r="A72" s="50">
        <v>64</v>
      </c>
      <c r="B72" s="81">
        <v>103033652</v>
      </c>
      <c r="C72" s="37">
        <v>43218</v>
      </c>
      <c r="D72" s="25">
        <v>6005</v>
      </c>
      <c r="E72" s="25">
        <v>5592</v>
      </c>
      <c r="F72" s="25" t="s">
        <v>144</v>
      </c>
      <c r="G72" s="25" t="s">
        <v>5</v>
      </c>
      <c r="H72" s="25" t="s">
        <v>315</v>
      </c>
      <c r="I72" s="25" t="s">
        <v>44</v>
      </c>
      <c r="J72" s="25">
        <v>231101</v>
      </c>
      <c r="K72" s="23">
        <v>53785</v>
      </c>
      <c r="L72" s="10">
        <f>SUM(K62:K72)</f>
        <v>315774</v>
      </c>
    </row>
    <row r="73" spans="1:12" s="4" customFormat="1" ht="15.75" x14ac:dyDescent="0.25">
      <c r="A73" s="50">
        <v>65</v>
      </c>
      <c r="B73" s="74">
        <v>102319197</v>
      </c>
      <c r="C73" s="35">
        <v>46002</v>
      </c>
      <c r="D73" s="26">
        <v>1028618</v>
      </c>
      <c r="E73" s="26">
        <v>22287</v>
      </c>
      <c r="F73" s="27" t="s">
        <v>150</v>
      </c>
      <c r="G73" s="20" t="s">
        <v>100</v>
      </c>
      <c r="H73" s="88" t="s">
        <v>315</v>
      </c>
      <c r="I73" s="27" t="s">
        <v>49</v>
      </c>
      <c r="J73" s="95">
        <v>237203</v>
      </c>
      <c r="K73" s="15">
        <v>163529.16</v>
      </c>
    </row>
    <row r="74" spans="1:12" s="4" customFormat="1" ht="15.75" x14ac:dyDescent="0.25">
      <c r="A74" s="50">
        <v>66</v>
      </c>
      <c r="B74" s="74">
        <v>102319197</v>
      </c>
      <c r="C74" s="35">
        <v>46063</v>
      </c>
      <c r="D74" s="26">
        <v>1027771</v>
      </c>
      <c r="E74" s="26">
        <v>22407</v>
      </c>
      <c r="F74" s="27" t="s">
        <v>428</v>
      </c>
      <c r="G74" s="20" t="s">
        <v>100</v>
      </c>
      <c r="H74" s="88" t="s">
        <v>315</v>
      </c>
      <c r="I74" s="27" t="s">
        <v>49</v>
      </c>
      <c r="J74" s="95">
        <v>237203</v>
      </c>
      <c r="K74" s="15">
        <v>1824790.18</v>
      </c>
    </row>
    <row r="75" spans="1:12" s="4" customFormat="1" ht="15.75" x14ac:dyDescent="0.25">
      <c r="A75" s="50">
        <v>67</v>
      </c>
      <c r="B75" s="74">
        <v>102319197</v>
      </c>
      <c r="C75" s="35">
        <v>46070</v>
      </c>
      <c r="D75" s="26">
        <v>1028793</v>
      </c>
      <c r="E75" s="26">
        <v>22425</v>
      </c>
      <c r="F75" s="27" t="s">
        <v>447</v>
      </c>
      <c r="G75" s="20" t="s">
        <v>100</v>
      </c>
      <c r="H75" s="88" t="s">
        <v>315</v>
      </c>
      <c r="I75" s="27" t="s">
        <v>49</v>
      </c>
      <c r="J75" s="95">
        <v>237203</v>
      </c>
      <c r="K75" s="15">
        <v>19545.919999999998</v>
      </c>
    </row>
    <row r="76" spans="1:12" s="4" customFormat="1" ht="15.75" x14ac:dyDescent="0.25">
      <c r="A76" s="50">
        <v>68</v>
      </c>
      <c r="B76" s="74">
        <v>102319197</v>
      </c>
      <c r="C76" s="35">
        <v>46104</v>
      </c>
      <c r="D76" s="26">
        <v>1028896</v>
      </c>
      <c r="E76" s="26">
        <v>22466</v>
      </c>
      <c r="F76" s="27" t="s">
        <v>238</v>
      </c>
      <c r="G76" s="20" t="s">
        <v>100</v>
      </c>
      <c r="H76" s="88" t="s">
        <v>315</v>
      </c>
      <c r="I76" s="27" t="s">
        <v>49</v>
      </c>
      <c r="J76" s="95">
        <v>237203</v>
      </c>
      <c r="K76" s="15">
        <v>355509.12</v>
      </c>
    </row>
    <row r="77" spans="1:12" s="4" customFormat="1" ht="15" customHeight="1" x14ac:dyDescent="0.25">
      <c r="A77" s="50">
        <v>69</v>
      </c>
      <c r="B77" s="74">
        <v>102319197</v>
      </c>
      <c r="C77" s="35">
        <v>46105</v>
      </c>
      <c r="D77" s="26">
        <v>1028903</v>
      </c>
      <c r="E77" s="26">
        <v>22491</v>
      </c>
      <c r="F77" s="27" t="s">
        <v>513</v>
      </c>
      <c r="G77" s="20" t="s">
        <v>100</v>
      </c>
      <c r="H77" s="88" t="s">
        <v>315</v>
      </c>
      <c r="I77" s="27" t="s">
        <v>49</v>
      </c>
      <c r="J77" s="95">
        <v>237203</v>
      </c>
      <c r="K77" s="15">
        <v>128000</v>
      </c>
      <c r="L77" s="10">
        <f>SUM(K73:K77)</f>
        <v>2491374.38</v>
      </c>
    </row>
    <row r="78" spans="1:12" s="4" customFormat="1" ht="15" customHeight="1" x14ac:dyDescent="0.25">
      <c r="A78" s="50">
        <v>70</v>
      </c>
      <c r="B78" s="65">
        <v>130797323</v>
      </c>
      <c r="C78" s="35">
        <v>45922</v>
      </c>
      <c r="D78" s="26">
        <v>9267</v>
      </c>
      <c r="E78" s="55">
        <v>22110</v>
      </c>
      <c r="F78" s="55" t="s">
        <v>146</v>
      </c>
      <c r="G78" s="26" t="s">
        <v>86</v>
      </c>
      <c r="H78" s="88" t="s">
        <v>315</v>
      </c>
      <c r="I78" s="17" t="s">
        <v>45</v>
      </c>
      <c r="J78" s="95">
        <v>234101</v>
      </c>
      <c r="K78" s="15">
        <v>270000</v>
      </c>
      <c r="L78" s="10"/>
    </row>
    <row r="79" spans="1:12" s="4" customFormat="1" ht="15" customHeight="1" x14ac:dyDescent="0.25">
      <c r="A79" s="50">
        <v>71</v>
      </c>
      <c r="B79" s="65">
        <v>130797323</v>
      </c>
      <c r="C79" s="35">
        <v>45918</v>
      </c>
      <c r="D79" s="26">
        <v>9254</v>
      </c>
      <c r="E79" s="55">
        <v>22111</v>
      </c>
      <c r="F79" s="55" t="s">
        <v>147</v>
      </c>
      <c r="G79" s="26" t="s">
        <v>86</v>
      </c>
      <c r="H79" s="88" t="s">
        <v>315</v>
      </c>
      <c r="I79" s="17" t="s">
        <v>45</v>
      </c>
      <c r="J79" s="95">
        <v>234101</v>
      </c>
      <c r="K79" s="15">
        <v>157500</v>
      </c>
      <c r="L79" s="10"/>
    </row>
    <row r="80" spans="1:12" s="4" customFormat="1" ht="15" customHeight="1" x14ac:dyDescent="0.25">
      <c r="A80" s="50">
        <v>72</v>
      </c>
      <c r="B80" s="65">
        <v>130797323</v>
      </c>
      <c r="C80" s="35">
        <v>45967</v>
      </c>
      <c r="D80" s="26">
        <v>9409</v>
      </c>
      <c r="E80" s="55">
        <v>22216</v>
      </c>
      <c r="F80" s="55" t="s">
        <v>196</v>
      </c>
      <c r="G80" s="26" t="s">
        <v>86</v>
      </c>
      <c r="H80" s="88" t="s">
        <v>315</v>
      </c>
      <c r="I80" s="17" t="s">
        <v>45</v>
      </c>
      <c r="J80" s="95">
        <v>234101</v>
      </c>
      <c r="K80" s="15">
        <v>180000</v>
      </c>
      <c r="L80" s="10"/>
    </row>
    <row r="81" spans="1:12" s="4" customFormat="1" ht="15" customHeight="1" x14ac:dyDescent="0.25">
      <c r="A81" s="50">
        <v>73</v>
      </c>
      <c r="B81" s="65">
        <v>130797323</v>
      </c>
      <c r="C81" s="35">
        <v>45967</v>
      </c>
      <c r="D81" s="26">
        <v>9405</v>
      </c>
      <c r="E81" s="55">
        <v>22217</v>
      </c>
      <c r="F81" s="55" t="s">
        <v>197</v>
      </c>
      <c r="G81" s="26" t="s">
        <v>86</v>
      </c>
      <c r="H81" s="88" t="s">
        <v>315</v>
      </c>
      <c r="I81" s="17" t="s">
        <v>45</v>
      </c>
      <c r="J81" s="95">
        <v>234101</v>
      </c>
      <c r="K81" s="15">
        <v>270000</v>
      </c>
      <c r="L81" s="10"/>
    </row>
    <row r="82" spans="1:12" s="4" customFormat="1" ht="15" customHeight="1" x14ac:dyDescent="0.25">
      <c r="A82" s="50">
        <v>74</v>
      </c>
      <c r="B82" s="65">
        <v>130797323</v>
      </c>
      <c r="C82" s="35">
        <v>45994</v>
      </c>
      <c r="D82" s="26">
        <v>2</v>
      </c>
      <c r="E82" s="55">
        <v>22264</v>
      </c>
      <c r="F82" s="55" t="s">
        <v>160</v>
      </c>
      <c r="G82" s="26" t="s">
        <v>86</v>
      </c>
      <c r="H82" s="88" t="s">
        <v>315</v>
      </c>
      <c r="I82" s="17" t="s">
        <v>45</v>
      </c>
      <c r="J82" s="95">
        <v>234101</v>
      </c>
      <c r="K82" s="15">
        <v>270000</v>
      </c>
      <c r="L82" s="10"/>
    </row>
    <row r="83" spans="1:12" s="4" customFormat="1" ht="15" customHeight="1" x14ac:dyDescent="0.25">
      <c r="A83" s="50">
        <v>75</v>
      </c>
      <c r="B83" s="65">
        <v>130797323</v>
      </c>
      <c r="C83" s="35">
        <v>45999</v>
      </c>
      <c r="D83" s="26">
        <v>3</v>
      </c>
      <c r="E83" s="55">
        <v>22297</v>
      </c>
      <c r="F83" s="55" t="s">
        <v>161</v>
      </c>
      <c r="G83" s="26" t="s">
        <v>86</v>
      </c>
      <c r="H83" s="88" t="s">
        <v>315</v>
      </c>
      <c r="I83" s="17" t="s">
        <v>45</v>
      </c>
      <c r="J83" s="95">
        <v>234101</v>
      </c>
      <c r="K83" s="15">
        <v>270000</v>
      </c>
      <c r="L83" s="10"/>
    </row>
    <row r="84" spans="1:12" s="4" customFormat="1" ht="15" customHeight="1" x14ac:dyDescent="0.25">
      <c r="A84" s="50">
        <v>76</v>
      </c>
      <c r="B84" s="65">
        <v>130797323</v>
      </c>
      <c r="C84" s="35">
        <v>46044</v>
      </c>
      <c r="D84" s="26">
        <v>6</v>
      </c>
      <c r="E84" s="55">
        <v>22383</v>
      </c>
      <c r="F84" s="55" t="s">
        <v>355</v>
      </c>
      <c r="G84" s="26" t="s">
        <v>86</v>
      </c>
      <c r="H84" s="88" t="s">
        <v>315</v>
      </c>
      <c r="I84" s="17" t="s">
        <v>45</v>
      </c>
      <c r="J84" s="95">
        <v>234101</v>
      </c>
      <c r="K84" s="15">
        <v>270750</v>
      </c>
      <c r="L84" s="10">
        <f>SUM(K78:K84)</f>
        <v>1688250</v>
      </c>
    </row>
    <row r="85" spans="1:12" s="4" customFormat="1" ht="15" customHeight="1" x14ac:dyDescent="0.25">
      <c r="A85" s="50">
        <v>77</v>
      </c>
      <c r="B85" s="65">
        <v>403000291</v>
      </c>
      <c r="C85" s="35">
        <v>46054</v>
      </c>
      <c r="D85" s="13">
        <v>1034363</v>
      </c>
      <c r="E85" s="55">
        <v>22396</v>
      </c>
      <c r="F85" s="57" t="s">
        <v>377</v>
      </c>
      <c r="G85" s="26" t="s">
        <v>7</v>
      </c>
      <c r="H85" s="88" t="s">
        <v>316</v>
      </c>
      <c r="I85" s="27" t="s">
        <v>51</v>
      </c>
      <c r="J85" s="94">
        <v>221801</v>
      </c>
      <c r="K85" s="15">
        <v>5000</v>
      </c>
      <c r="L85" s="10"/>
    </row>
    <row r="86" spans="1:12" s="4" customFormat="1" ht="15" customHeight="1" x14ac:dyDescent="0.25">
      <c r="A86" s="50">
        <v>78</v>
      </c>
      <c r="B86" s="65">
        <v>403000291</v>
      </c>
      <c r="C86" s="35">
        <v>46082</v>
      </c>
      <c r="D86" s="13">
        <v>1039887</v>
      </c>
      <c r="E86" s="55">
        <v>22438</v>
      </c>
      <c r="F86" s="57" t="s">
        <v>462</v>
      </c>
      <c r="G86" s="26" t="s">
        <v>7</v>
      </c>
      <c r="H86" s="88" t="s">
        <v>316</v>
      </c>
      <c r="I86" s="27" t="s">
        <v>51</v>
      </c>
      <c r="J86" s="94">
        <v>221801</v>
      </c>
      <c r="K86" s="15">
        <v>5000</v>
      </c>
      <c r="L86" s="10">
        <f>SUM(K85:K86)</f>
        <v>10000</v>
      </c>
    </row>
    <row r="87" spans="1:12" s="4" customFormat="1" ht="15" customHeight="1" x14ac:dyDescent="0.25">
      <c r="A87" s="50">
        <v>79</v>
      </c>
      <c r="B87" s="76">
        <v>131354238</v>
      </c>
      <c r="C87" s="36">
        <v>46001</v>
      </c>
      <c r="D87" s="16">
        <v>64580</v>
      </c>
      <c r="E87" s="55">
        <v>22278</v>
      </c>
      <c r="F87" s="55" t="s">
        <v>250</v>
      </c>
      <c r="G87" s="16" t="s">
        <v>8</v>
      </c>
      <c r="H87" s="88" t="s">
        <v>315</v>
      </c>
      <c r="I87" s="17" t="s">
        <v>49</v>
      </c>
      <c r="J87" s="94">
        <v>237203</v>
      </c>
      <c r="K87" s="19">
        <v>83620</v>
      </c>
      <c r="L87" s="10"/>
    </row>
    <row r="88" spans="1:12" s="4" customFormat="1" ht="15" customHeight="1" x14ac:dyDescent="0.25">
      <c r="A88" s="50">
        <v>80</v>
      </c>
      <c r="B88" s="76">
        <v>131354238</v>
      </c>
      <c r="C88" s="36">
        <v>46058</v>
      </c>
      <c r="D88" s="16">
        <v>65861</v>
      </c>
      <c r="E88" s="55">
        <v>22403</v>
      </c>
      <c r="F88" s="55" t="s">
        <v>424</v>
      </c>
      <c r="G88" s="16" t="s">
        <v>8</v>
      </c>
      <c r="H88" s="88" t="s">
        <v>315</v>
      </c>
      <c r="I88" s="17" t="s">
        <v>49</v>
      </c>
      <c r="J88" s="94">
        <v>237203</v>
      </c>
      <c r="K88" s="19">
        <v>258002.1</v>
      </c>
      <c r="L88" s="10">
        <f>SUM(K87:K88)</f>
        <v>341622.1</v>
      </c>
    </row>
    <row r="89" spans="1:12" s="4" customFormat="1" ht="15" customHeight="1" x14ac:dyDescent="0.25">
      <c r="A89" s="50">
        <v>81</v>
      </c>
      <c r="B89" s="74">
        <v>101070587</v>
      </c>
      <c r="C89" s="36">
        <v>45946</v>
      </c>
      <c r="D89" s="20">
        <v>9000078021</v>
      </c>
      <c r="E89" s="20">
        <v>22172</v>
      </c>
      <c r="F89" s="17" t="s">
        <v>148</v>
      </c>
      <c r="G89" s="20" t="s">
        <v>9</v>
      </c>
      <c r="H89" s="88" t="s">
        <v>315</v>
      </c>
      <c r="I89" s="17" t="s">
        <v>49</v>
      </c>
      <c r="J89" s="94">
        <v>237203</v>
      </c>
      <c r="K89" s="18">
        <v>7549</v>
      </c>
    </row>
    <row r="90" spans="1:12" s="4" customFormat="1" ht="15" customHeight="1" x14ac:dyDescent="0.25">
      <c r="A90" s="50">
        <v>82</v>
      </c>
      <c r="B90" s="74">
        <v>101070587</v>
      </c>
      <c r="C90" s="36">
        <v>45947</v>
      </c>
      <c r="D90" s="20">
        <v>9000078101</v>
      </c>
      <c r="E90" s="20">
        <v>22171</v>
      </c>
      <c r="F90" s="17" t="s">
        <v>149</v>
      </c>
      <c r="G90" s="20" t="s">
        <v>9</v>
      </c>
      <c r="H90" s="88" t="s">
        <v>315</v>
      </c>
      <c r="I90" s="17" t="s">
        <v>49</v>
      </c>
      <c r="J90" s="94">
        <v>237203</v>
      </c>
      <c r="K90" s="18">
        <v>9509.5</v>
      </c>
    </row>
    <row r="91" spans="1:12" s="4" customFormat="1" ht="15" customHeight="1" x14ac:dyDescent="0.25">
      <c r="A91" s="50">
        <v>83</v>
      </c>
      <c r="B91" s="74">
        <v>101070587</v>
      </c>
      <c r="C91" s="36">
        <v>45979</v>
      </c>
      <c r="D91" s="20">
        <v>9000080641</v>
      </c>
      <c r="E91" s="20">
        <v>22236</v>
      </c>
      <c r="F91" s="17" t="s">
        <v>208</v>
      </c>
      <c r="G91" s="20" t="s">
        <v>9</v>
      </c>
      <c r="H91" s="88" t="s">
        <v>315</v>
      </c>
      <c r="I91" s="17" t="s">
        <v>45</v>
      </c>
      <c r="J91" s="94">
        <v>234101</v>
      </c>
      <c r="K91" s="18">
        <v>23010</v>
      </c>
    </row>
    <row r="92" spans="1:12" s="4" customFormat="1" ht="15" customHeight="1" x14ac:dyDescent="0.25">
      <c r="A92" s="50">
        <v>84</v>
      </c>
      <c r="B92" s="74">
        <v>101070587</v>
      </c>
      <c r="C92" s="64">
        <v>46003</v>
      </c>
      <c r="D92" s="74">
        <v>9000083004</v>
      </c>
      <c r="E92" s="98">
        <v>22288</v>
      </c>
      <c r="F92" s="70" t="s">
        <v>251</v>
      </c>
      <c r="G92" s="74" t="s">
        <v>9</v>
      </c>
      <c r="H92" s="88" t="s">
        <v>315</v>
      </c>
      <c r="I92" s="70" t="s">
        <v>49</v>
      </c>
      <c r="J92" s="94">
        <v>237203</v>
      </c>
      <c r="K92" s="97">
        <v>207924.23</v>
      </c>
    </row>
    <row r="93" spans="1:12" s="4" customFormat="1" ht="15" customHeight="1" x14ac:dyDescent="0.25">
      <c r="A93" s="50">
        <v>85</v>
      </c>
      <c r="B93" s="74">
        <v>101070587</v>
      </c>
      <c r="C93" s="36">
        <v>46020</v>
      </c>
      <c r="D93" s="20">
        <v>9000084149</v>
      </c>
      <c r="E93" s="20">
        <v>22335</v>
      </c>
      <c r="F93" s="17" t="s">
        <v>291</v>
      </c>
      <c r="G93" s="74" t="s">
        <v>9</v>
      </c>
      <c r="H93" s="88" t="s">
        <v>315</v>
      </c>
      <c r="I93" s="70" t="s">
        <v>49</v>
      </c>
      <c r="J93" s="94">
        <v>237203</v>
      </c>
      <c r="K93" s="73">
        <v>9509.5</v>
      </c>
    </row>
    <row r="94" spans="1:12" s="4" customFormat="1" ht="15" customHeight="1" x14ac:dyDescent="0.25">
      <c r="A94" s="50">
        <v>86</v>
      </c>
      <c r="B94" s="74">
        <v>101070587</v>
      </c>
      <c r="C94" s="36">
        <v>46045</v>
      </c>
      <c r="D94" s="20">
        <v>9000085881</v>
      </c>
      <c r="E94" s="20">
        <v>22378</v>
      </c>
      <c r="F94" s="17" t="s">
        <v>353</v>
      </c>
      <c r="G94" s="74" t="s">
        <v>9</v>
      </c>
      <c r="H94" s="88" t="s">
        <v>315</v>
      </c>
      <c r="I94" s="70" t="s">
        <v>354</v>
      </c>
      <c r="J94" s="94">
        <v>268301</v>
      </c>
      <c r="K94" s="73">
        <v>25000</v>
      </c>
    </row>
    <row r="95" spans="1:12" s="4" customFormat="1" ht="15" customHeight="1" x14ac:dyDescent="0.25">
      <c r="A95" s="50">
        <v>87</v>
      </c>
      <c r="B95" s="74">
        <v>101070587</v>
      </c>
      <c r="C95" s="36">
        <v>46059</v>
      </c>
      <c r="D95" s="20">
        <v>9000087875</v>
      </c>
      <c r="E95" s="20">
        <v>22419</v>
      </c>
      <c r="F95" s="17" t="s">
        <v>438</v>
      </c>
      <c r="G95" s="74" t="s">
        <v>9</v>
      </c>
      <c r="H95" s="88" t="s">
        <v>315</v>
      </c>
      <c r="I95" s="70" t="s">
        <v>49</v>
      </c>
      <c r="J95" s="94">
        <v>237203</v>
      </c>
      <c r="K95" s="73">
        <v>1567826.97</v>
      </c>
    </row>
    <row r="96" spans="1:12" s="4" customFormat="1" ht="15" customHeight="1" x14ac:dyDescent="0.25">
      <c r="A96" s="50">
        <v>88</v>
      </c>
      <c r="B96" s="74">
        <v>101070587</v>
      </c>
      <c r="C96" s="36">
        <v>46072</v>
      </c>
      <c r="D96" s="20">
        <v>9000088263</v>
      </c>
      <c r="E96" s="20">
        <v>22431</v>
      </c>
      <c r="F96" s="17" t="s">
        <v>451</v>
      </c>
      <c r="G96" s="74" t="s">
        <v>9</v>
      </c>
      <c r="H96" s="88" t="s">
        <v>315</v>
      </c>
      <c r="I96" s="70" t="s">
        <v>49</v>
      </c>
      <c r="J96" s="94">
        <v>237203</v>
      </c>
      <c r="K96" s="73">
        <v>76204.800000000003</v>
      </c>
    </row>
    <row r="97" spans="1:12" s="4" customFormat="1" ht="15" customHeight="1" x14ac:dyDescent="0.25">
      <c r="A97" s="50">
        <v>89</v>
      </c>
      <c r="B97" s="74">
        <v>101070587</v>
      </c>
      <c r="C97" s="36">
        <v>46083</v>
      </c>
      <c r="D97" s="20">
        <v>9000088987</v>
      </c>
      <c r="E97" s="20">
        <v>22441</v>
      </c>
      <c r="F97" s="17" t="s">
        <v>464</v>
      </c>
      <c r="G97" s="74" t="s">
        <v>9</v>
      </c>
      <c r="H97" s="88" t="s">
        <v>315</v>
      </c>
      <c r="I97" s="70" t="s">
        <v>49</v>
      </c>
      <c r="J97" s="94">
        <v>237203</v>
      </c>
      <c r="K97" s="73">
        <v>21905.1</v>
      </c>
    </row>
    <row r="98" spans="1:12" s="4" customFormat="1" ht="15" customHeight="1" x14ac:dyDescent="0.25">
      <c r="A98" s="50">
        <v>90</v>
      </c>
      <c r="B98" s="74">
        <v>101070587</v>
      </c>
      <c r="C98" s="36">
        <v>46086</v>
      </c>
      <c r="D98" s="20">
        <v>9000089348</v>
      </c>
      <c r="E98" s="20">
        <v>22440</v>
      </c>
      <c r="F98" s="17" t="s">
        <v>465</v>
      </c>
      <c r="G98" s="74" t="s">
        <v>9</v>
      </c>
      <c r="H98" s="88" t="s">
        <v>315</v>
      </c>
      <c r="I98" s="70" t="s">
        <v>354</v>
      </c>
      <c r="J98" s="94">
        <v>268301</v>
      </c>
      <c r="K98" s="73">
        <v>25000</v>
      </c>
      <c r="L98" s="10">
        <f>SUM(K89:K98)</f>
        <v>1973439.1</v>
      </c>
    </row>
    <row r="99" spans="1:12" s="4" customFormat="1" ht="15" customHeight="1" x14ac:dyDescent="0.25">
      <c r="A99" s="50">
        <v>91</v>
      </c>
      <c r="B99" s="65">
        <v>131007562</v>
      </c>
      <c r="C99" s="35">
        <v>45965</v>
      </c>
      <c r="D99" s="13">
        <v>5626</v>
      </c>
      <c r="E99" s="57">
        <v>22204</v>
      </c>
      <c r="F99" s="57" t="s">
        <v>189</v>
      </c>
      <c r="G99" s="16" t="s">
        <v>10</v>
      </c>
      <c r="H99" s="88" t="s">
        <v>315</v>
      </c>
      <c r="I99" s="17" t="s">
        <v>45</v>
      </c>
      <c r="J99" s="94">
        <v>234101</v>
      </c>
      <c r="K99" s="24">
        <v>718200</v>
      </c>
    </row>
    <row r="100" spans="1:12" s="4" customFormat="1" ht="15" customHeight="1" x14ac:dyDescent="0.25">
      <c r="A100" s="50">
        <v>92</v>
      </c>
      <c r="B100" s="65">
        <v>131007562</v>
      </c>
      <c r="C100" s="35">
        <v>45979</v>
      </c>
      <c r="D100" s="13">
        <v>5696</v>
      </c>
      <c r="E100" s="57">
        <v>22228</v>
      </c>
      <c r="F100" s="57" t="s">
        <v>179</v>
      </c>
      <c r="G100" s="16" t="s">
        <v>10</v>
      </c>
      <c r="H100" s="88" t="s">
        <v>315</v>
      </c>
      <c r="I100" s="17" t="s">
        <v>45</v>
      </c>
      <c r="J100" s="94">
        <v>234101</v>
      </c>
      <c r="K100" s="24">
        <v>718200</v>
      </c>
    </row>
    <row r="101" spans="1:12" s="4" customFormat="1" ht="15" customHeight="1" x14ac:dyDescent="0.25">
      <c r="A101" s="50">
        <v>93</v>
      </c>
      <c r="B101" s="65">
        <v>131007562</v>
      </c>
      <c r="C101" s="35">
        <v>46007</v>
      </c>
      <c r="D101" s="13">
        <v>5858</v>
      </c>
      <c r="E101" s="57">
        <v>22303</v>
      </c>
      <c r="F101" s="57" t="s">
        <v>106</v>
      </c>
      <c r="G101" s="16" t="s">
        <v>10</v>
      </c>
      <c r="H101" s="88" t="s">
        <v>315</v>
      </c>
      <c r="I101" s="17" t="s">
        <v>45</v>
      </c>
      <c r="J101" s="94">
        <v>234101</v>
      </c>
      <c r="K101" s="24">
        <v>10080</v>
      </c>
    </row>
    <row r="102" spans="1:12" s="4" customFormat="1" ht="15" customHeight="1" x14ac:dyDescent="0.25">
      <c r="A102" s="50">
        <v>94</v>
      </c>
      <c r="B102" s="65">
        <v>131007562</v>
      </c>
      <c r="C102" s="35">
        <v>46013</v>
      </c>
      <c r="D102" s="13">
        <v>5889</v>
      </c>
      <c r="E102" s="57">
        <v>22312</v>
      </c>
      <c r="F102" s="57" t="s">
        <v>259</v>
      </c>
      <c r="G102" s="16" t="s">
        <v>10</v>
      </c>
      <c r="H102" s="88" t="s">
        <v>315</v>
      </c>
      <c r="I102" s="17" t="s">
        <v>45</v>
      </c>
      <c r="J102" s="94">
        <v>234101</v>
      </c>
      <c r="K102" s="24">
        <v>926000</v>
      </c>
      <c r="L102" s="10">
        <f>SUM(K99:K102)</f>
        <v>2372480</v>
      </c>
    </row>
    <row r="103" spans="1:12" s="4" customFormat="1" ht="15" customHeight="1" x14ac:dyDescent="0.25">
      <c r="A103" s="50">
        <v>95</v>
      </c>
      <c r="B103" s="65" t="s">
        <v>205</v>
      </c>
      <c r="C103" s="36">
        <v>45981</v>
      </c>
      <c r="D103" s="20">
        <v>519</v>
      </c>
      <c r="E103" s="20">
        <v>22358</v>
      </c>
      <c r="F103" s="17" t="s">
        <v>337</v>
      </c>
      <c r="G103" s="20" t="s">
        <v>11</v>
      </c>
      <c r="H103" s="88" t="s">
        <v>315</v>
      </c>
      <c r="I103" s="17" t="s">
        <v>52</v>
      </c>
      <c r="J103" s="94">
        <v>239101</v>
      </c>
      <c r="K103" s="15">
        <v>496251.96</v>
      </c>
    </row>
    <row r="104" spans="1:12" s="4" customFormat="1" ht="15" customHeight="1" x14ac:dyDescent="0.25">
      <c r="A104" s="50">
        <v>96</v>
      </c>
      <c r="B104" s="65" t="s">
        <v>205</v>
      </c>
      <c r="C104" s="36">
        <v>46041</v>
      </c>
      <c r="D104" s="20">
        <v>520</v>
      </c>
      <c r="E104" s="20">
        <v>22362</v>
      </c>
      <c r="F104" s="17" t="s">
        <v>373</v>
      </c>
      <c r="G104" s="20" t="s">
        <v>11</v>
      </c>
      <c r="H104" s="88" t="s">
        <v>315</v>
      </c>
      <c r="I104" s="17" t="s">
        <v>52</v>
      </c>
      <c r="J104" s="94">
        <v>233201</v>
      </c>
      <c r="K104" s="15">
        <v>230837.44</v>
      </c>
    </row>
    <row r="105" spans="1:12" s="4" customFormat="1" ht="15.75" x14ac:dyDescent="0.25">
      <c r="A105" s="50">
        <v>97</v>
      </c>
      <c r="B105" s="65" t="s">
        <v>205</v>
      </c>
      <c r="C105" s="36">
        <v>46077</v>
      </c>
      <c r="D105" s="20">
        <v>521</v>
      </c>
      <c r="E105" s="20">
        <v>22428</v>
      </c>
      <c r="F105" s="17" t="s">
        <v>450</v>
      </c>
      <c r="G105" s="20" t="s">
        <v>11</v>
      </c>
      <c r="H105" s="88" t="s">
        <v>315</v>
      </c>
      <c r="I105" s="17" t="s">
        <v>52</v>
      </c>
      <c r="J105" s="94">
        <v>233201</v>
      </c>
      <c r="K105" s="15">
        <v>210462.44</v>
      </c>
      <c r="L105" s="10">
        <f>SUM(K103:K105)</f>
        <v>937551.84000000008</v>
      </c>
    </row>
    <row r="106" spans="1:12" s="4" customFormat="1" ht="15" customHeight="1" x14ac:dyDescent="0.25">
      <c r="A106" s="50">
        <v>98</v>
      </c>
      <c r="B106" s="65">
        <v>131608116</v>
      </c>
      <c r="C106" s="36">
        <v>45994</v>
      </c>
      <c r="D106" s="20">
        <v>19</v>
      </c>
      <c r="E106" s="55">
        <v>22257</v>
      </c>
      <c r="F106" s="55" t="s">
        <v>232</v>
      </c>
      <c r="G106" s="20" t="s">
        <v>87</v>
      </c>
      <c r="H106" s="88" t="s">
        <v>315</v>
      </c>
      <c r="I106" s="17" t="s">
        <v>224</v>
      </c>
      <c r="J106" s="94">
        <v>263101</v>
      </c>
      <c r="K106" s="15">
        <v>29500</v>
      </c>
      <c r="L106" s="10">
        <f>K106</f>
        <v>29500</v>
      </c>
    </row>
    <row r="107" spans="1:12" s="4" customFormat="1" ht="15" customHeight="1" x14ac:dyDescent="0.25">
      <c r="A107" s="50">
        <v>99</v>
      </c>
      <c r="B107" s="65">
        <v>101001577</v>
      </c>
      <c r="C107" s="36">
        <v>46047</v>
      </c>
      <c r="D107" s="16">
        <v>207</v>
      </c>
      <c r="E107" s="20">
        <v>22369</v>
      </c>
      <c r="F107" s="56" t="s">
        <v>338</v>
      </c>
      <c r="G107" s="26" t="s">
        <v>12</v>
      </c>
      <c r="H107" s="88" t="s">
        <v>316</v>
      </c>
      <c r="I107" s="27" t="s">
        <v>221</v>
      </c>
      <c r="J107" s="94">
        <v>221301</v>
      </c>
      <c r="K107" s="15">
        <f>190481.38-249.12</f>
        <v>190232.26</v>
      </c>
      <c r="L107" s="10"/>
    </row>
    <row r="108" spans="1:12" s="4" customFormat="1" ht="15" customHeight="1" x14ac:dyDescent="0.25">
      <c r="A108" s="50">
        <v>100</v>
      </c>
      <c r="B108" s="65">
        <v>101001577</v>
      </c>
      <c r="C108" s="36">
        <v>46049</v>
      </c>
      <c r="D108" s="16">
        <v>171</v>
      </c>
      <c r="E108" s="20">
        <v>22370</v>
      </c>
      <c r="F108" s="56" t="s">
        <v>339</v>
      </c>
      <c r="G108" s="26" t="s">
        <v>12</v>
      </c>
      <c r="H108" s="88" t="s">
        <v>316</v>
      </c>
      <c r="I108" s="27" t="s">
        <v>221</v>
      </c>
      <c r="J108" s="94">
        <v>221301</v>
      </c>
      <c r="K108" s="15">
        <f>57713.03-266.13</f>
        <v>57446.9</v>
      </c>
      <c r="L108" s="10"/>
    </row>
    <row r="109" spans="1:12" s="4" customFormat="1" ht="15" customHeight="1" x14ac:dyDescent="0.25">
      <c r="A109" s="50">
        <v>101</v>
      </c>
      <c r="B109" s="65">
        <v>101001577</v>
      </c>
      <c r="C109" s="36">
        <v>46078</v>
      </c>
      <c r="D109" s="16">
        <v>208</v>
      </c>
      <c r="E109" s="20">
        <v>22433</v>
      </c>
      <c r="F109" s="56" t="s">
        <v>455</v>
      </c>
      <c r="G109" s="26" t="s">
        <v>12</v>
      </c>
      <c r="H109" s="88" t="s">
        <v>316</v>
      </c>
      <c r="I109" s="27" t="s">
        <v>221</v>
      </c>
      <c r="J109" s="94">
        <v>221301</v>
      </c>
      <c r="K109" s="15">
        <v>203718.51</v>
      </c>
      <c r="L109" s="10"/>
    </row>
    <row r="110" spans="1:12" s="4" customFormat="1" ht="15" customHeight="1" x14ac:dyDescent="0.25">
      <c r="A110" s="50">
        <v>102</v>
      </c>
      <c r="B110" s="65">
        <v>101001577</v>
      </c>
      <c r="C110" s="36">
        <v>46080</v>
      </c>
      <c r="D110" s="16">
        <v>172</v>
      </c>
      <c r="E110" s="20">
        <v>22427</v>
      </c>
      <c r="F110" s="56" t="s">
        <v>449</v>
      </c>
      <c r="G110" s="26" t="s">
        <v>12</v>
      </c>
      <c r="H110" s="88" t="s">
        <v>316</v>
      </c>
      <c r="I110" s="27" t="s">
        <v>221</v>
      </c>
      <c r="J110" s="94">
        <v>221301</v>
      </c>
      <c r="K110" s="15">
        <v>121342.7</v>
      </c>
      <c r="L110" s="10"/>
    </row>
    <row r="111" spans="1:12" s="4" customFormat="1" ht="15" customHeight="1" x14ac:dyDescent="0.25">
      <c r="A111" s="50">
        <v>103</v>
      </c>
      <c r="B111" s="65">
        <v>101001577</v>
      </c>
      <c r="C111" s="64">
        <v>46106</v>
      </c>
      <c r="D111" s="63">
        <v>209</v>
      </c>
      <c r="E111" s="20">
        <v>22462</v>
      </c>
      <c r="F111" s="79" t="s">
        <v>489</v>
      </c>
      <c r="G111" s="26" t="s">
        <v>12</v>
      </c>
      <c r="H111" s="88" t="s">
        <v>316</v>
      </c>
      <c r="I111" s="27" t="s">
        <v>221</v>
      </c>
      <c r="J111" s="94">
        <v>221301</v>
      </c>
      <c r="K111" s="116">
        <v>190322.04</v>
      </c>
      <c r="L111" s="10"/>
    </row>
    <row r="112" spans="1:12" s="4" customFormat="1" ht="15" customHeight="1" x14ac:dyDescent="0.25">
      <c r="A112" s="50">
        <v>104</v>
      </c>
      <c r="B112" s="65">
        <v>101001577</v>
      </c>
      <c r="C112" s="64">
        <v>46108</v>
      </c>
      <c r="D112" s="63">
        <v>173</v>
      </c>
      <c r="E112" s="20">
        <v>22482</v>
      </c>
      <c r="F112" s="79" t="s">
        <v>490</v>
      </c>
      <c r="G112" s="26" t="s">
        <v>12</v>
      </c>
      <c r="H112" s="88" t="s">
        <v>316</v>
      </c>
      <c r="I112" s="27" t="s">
        <v>221</v>
      </c>
      <c r="J112" s="94">
        <v>221301</v>
      </c>
      <c r="K112" s="116">
        <v>61474.96</v>
      </c>
      <c r="L112" s="10">
        <f>SUM(K107:K112)</f>
        <v>824537.37</v>
      </c>
    </row>
    <row r="113" spans="1:12" s="4" customFormat="1" ht="14.25" customHeight="1" x14ac:dyDescent="0.25">
      <c r="A113" s="50">
        <v>105</v>
      </c>
      <c r="B113" s="82">
        <v>132011236</v>
      </c>
      <c r="C113" s="37">
        <v>44661</v>
      </c>
      <c r="D113" s="22">
        <v>74</v>
      </c>
      <c r="E113" s="22">
        <v>12825</v>
      </c>
      <c r="F113" s="22" t="s">
        <v>151</v>
      </c>
      <c r="G113" s="22" t="s">
        <v>13</v>
      </c>
      <c r="H113" s="22" t="s">
        <v>316</v>
      </c>
      <c r="I113" s="22" t="s">
        <v>55</v>
      </c>
      <c r="J113" s="22">
        <v>227104</v>
      </c>
      <c r="K113" s="23">
        <v>12390</v>
      </c>
      <c r="L113" s="10">
        <f>SUM(K113:K113)</f>
        <v>12390</v>
      </c>
    </row>
    <row r="114" spans="1:12" s="4" customFormat="1" ht="15" customHeight="1" x14ac:dyDescent="0.25">
      <c r="A114" s="50">
        <v>106</v>
      </c>
      <c r="B114" s="82">
        <v>130983021</v>
      </c>
      <c r="C114" s="37">
        <v>43559</v>
      </c>
      <c r="D114" s="22" t="s">
        <v>4</v>
      </c>
      <c r="E114" s="22">
        <v>7430</v>
      </c>
      <c r="F114" s="22" t="s">
        <v>152</v>
      </c>
      <c r="G114" s="22" t="s">
        <v>14</v>
      </c>
      <c r="H114" s="22" t="s">
        <v>316</v>
      </c>
      <c r="I114" s="22" t="s">
        <v>54</v>
      </c>
      <c r="J114" s="22">
        <v>227204</v>
      </c>
      <c r="K114" s="23">
        <v>32734.81</v>
      </c>
      <c r="L114" s="10">
        <f>K114</f>
        <v>32734.81</v>
      </c>
    </row>
    <row r="115" spans="1:12" s="4" customFormat="1" ht="15" customHeight="1" x14ac:dyDescent="0.25">
      <c r="A115" s="50">
        <v>107</v>
      </c>
      <c r="B115" s="65">
        <v>131001483</v>
      </c>
      <c r="C115" s="38">
        <v>45964</v>
      </c>
      <c r="D115" s="13">
        <v>235</v>
      </c>
      <c r="E115" s="57">
        <v>22210</v>
      </c>
      <c r="F115" s="58" t="s">
        <v>195</v>
      </c>
      <c r="G115" s="16" t="s">
        <v>15</v>
      </c>
      <c r="H115" s="88" t="s">
        <v>316</v>
      </c>
      <c r="I115" s="17" t="s">
        <v>55</v>
      </c>
      <c r="J115" s="94">
        <v>227208</v>
      </c>
      <c r="K115" s="19">
        <v>85437.9</v>
      </c>
    </row>
    <row r="116" spans="1:12" s="4" customFormat="1" ht="15" customHeight="1" x14ac:dyDescent="0.25">
      <c r="A116" s="50">
        <v>108</v>
      </c>
      <c r="B116" s="65">
        <v>131001483</v>
      </c>
      <c r="C116" s="38">
        <v>46045</v>
      </c>
      <c r="D116" s="13">
        <v>236</v>
      </c>
      <c r="E116" s="57">
        <v>22387</v>
      </c>
      <c r="F116" s="58" t="s">
        <v>364</v>
      </c>
      <c r="G116" s="16" t="s">
        <v>15</v>
      </c>
      <c r="H116" s="88" t="s">
        <v>316</v>
      </c>
      <c r="I116" s="17" t="s">
        <v>55</v>
      </c>
      <c r="J116" s="94">
        <v>227208</v>
      </c>
      <c r="K116" s="19">
        <v>68847.100000000006</v>
      </c>
      <c r="L116" s="10">
        <f>SUM(K115:K116)</f>
        <v>154285</v>
      </c>
    </row>
    <row r="117" spans="1:12" s="4" customFormat="1" ht="15" customHeight="1" x14ac:dyDescent="0.25">
      <c r="A117" s="50">
        <v>109</v>
      </c>
      <c r="B117" s="65">
        <v>131788998</v>
      </c>
      <c r="C117" s="36">
        <v>45945</v>
      </c>
      <c r="D117" s="13">
        <v>10735</v>
      </c>
      <c r="E117" s="55">
        <v>22164</v>
      </c>
      <c r="F117" s="55" t="s">
        <v>154</v>
      </c>
      <c r="G117" s="16" t="s">
        <v>16</v>
      </c>
      <c r="H117" s="88" t="s">
        <v>315</v>
      </c>
      <c r="I117" s="17" t="s">
        <v>45</v>
      </c>
      <c r="J117" s="94">
        <v>234101</v>
      </c>
      <c r="K117" s="19">
        <v>267492.8</v>
      </c>
    </row>
    <row r="118" spans="1:12" s="4" customFormat="1" ht="15" customHeight="1" x14ac:dyDescent="0.25">
      <c r="A118" s="50">
        <v>110</v>
      </c>
      <c r="B118" s="65">
        <v>131788998</v>
      </c>
      <c r="C118" s="36">
        <v>46006</v>
      </c>
      <c r="D118" s="13">
        <v>11210</v>
      </c>
      <c r="E118" s="55">
        <v>22300</v>
      </c>
      <c r="F118" s="55" t="s">
        <v>271</v>
      </c>
      <c r="G118" s="16" t="s">
        <v>16</v>
      </c>
      <c r="H118" s="88" t="s">
        <v>315</v>
      </c>
      <c r="I118" s="17" t="s">
        <v>45</v>
      </c>
      <c r="J118" s="94">
        <v>234101</v>
      </c>
      <c r="K118" s="19">
        <v>266552.76</v>
      </c>
    </row>
    <row r="119" spans="1:12" s="4" customFormat="1" ht="15" customHeight="1" x14ac:dyDescent="0.25">
      <c r="A119" s="50">
        <v>111</v>
      </c>
      <c r="B119" s="65">
        <v>131788998</v>
      </c>
      <c r="C119" s="36">
        <v>46013</v>
      </c>
      <c r="D119" s="13">
        <v>11251</v>
      </c>
      <c r="E119" s="55">
        <v>22298</v>
      </c>
      <c r="F119" s="55" t="s">
        <v>272</v>
      </c>
      <c r="G119" s="16" t="s">
        <v>16</v>
      </c>
      <c r="H119" s="88" t="s">
        <v>315</v>
      </c>
      <c r="I119" s="17" t="s">
        <v>45</v>
      </c>
      <c r="J119" s="94">
        <v>234101</v>
      </c>
      <c r="K119" s="19">
        <v>222780</v>
      </c>
    </row>
    <row r="120" spans="1:12" s="4" customFormat="1" ht="15" customHeight="1" x14ac:dyDescent="0.25">
      <c r="A120" s="50">
        <v>112</v>
      </c>
      <c r="B120" s="65">
        <v>131788998</v>
      </c>
      <c r="C120" s="36">
        <v>46014</v>
      </c>
      <c r="D120" s="13">
        <v>11254</v>
      </c>
      <c r="E120" s="55">
        <v>22316</v>
      </c>
      <c r="F120" s="55" t="s">
        <v>280</v>
      </c>
      <c r="G120" s="16" t="s">
        <v>16</v>
      </c>
      <c r="H120" s="88" t="s">
        <v>315</v>
      </c>
      <c r="I120" s="17" t="s">
        <v>45</v>
      </c>
      <c r="J120" s="94">
        <v>234101</v>
      </c>
      <c r="K120" s="19">
        <v>47800.2</v>
      </c>
    </row>
    <row r="121" spans="1:12" s="4" customFormat="1" ht="15" customHeight="1" x14ac:dyDescent="0.25">
      <c r="A121" s="50">
        <v>113</v>
      </c>
      <c r="B121" s="65">
        <v>131788998</v>
      </c>
      <c r="C121" s="36">
        <v>46042</v>
      </c>
      <c r="D121" s="13">
        <v>11369</v>
      </c>
      <c r="E121" s="55">
        <v>22380</v>
      </c>
      <c r="F121" s="55" t="s">
        <v>367</v>
      </c>
      <c r="G121" s="16" t="s">
        <v>16</v>
      </c>
      <c r="H121" s="88" t="s">
        <v>315</v>
      </c>
      <c r="I121" s="17" t="s">
        <v>45</v>
      </c>
      <c r="J121" s="94">
        <v>234101</v>
      </c>
      <c r="K121" s="19">
        <v>272240</v>
      </c>
    </row>
    <row r="122" spans="1:12" s="4" customFormat="1" ht="15" customHeight="1" x14ac:dyDescent="0.25">
      <c r="A122" s="50">
        <v>114</v>
      </c>
      <c r="B122" s="65">
        <v>131788998</v>
      </c>
      <c r="C122" s="36">
        <v>46069</v>
      </c>
      <c r="D122" s="13">
        <v>11578</v>
      </c>
      <c r="E122" s="55">
        <v>22420</v>
      </c>
      <c r="F122" s="55" t="s">
        <v>446</v>
      </c>
      <c r="G122" s="16" t="s">
        <v>16</v>
      </c>
      <c r="H122" s="88" t="s">
        <v>315</v>
      </c>
      <c r="I122" s="17" t="s">
        <v>45</v>
      </c>
      <c r="J122" s="94">
        <v>234101</v>
      </c>
      <c r="K122" s="19">
        <v>270200</v>
      </c>
    </row>
    <row r="123" spans="1:12" s="4" customFormat="1" ht="15" customHeight="1" x14ac:dyDescent="0.25">
      <c r="A123" s="50">
        <v>115</v>
      </c>
      <c r="B123" s="65">
        <v>131788998</v>
      </c>
      <c r="C123" s="36">
        <v>46091</v>
      </c>
      <c r="D123" s="13">
        <v>11737</v>
      </c>
      <c r="E123" s="55">
        <v>22450</v>
      </c>
      <c r="F123" s="55" t="s">
        <v>472</v>
      </c>
      <c r="G123" s="16" t="s">
        <v>16</v>
      </c>
      <c r="H123" s="88" t="s">
        <v>315</v>
      </c>
      <c r="I123" s="89" t="s">
        <v>57</v>
      </c>
      <c r="J123" s="94">
        <v>237203</v>
      </c>
      <c r="K123" s="19">
        <v>29838.55</v>
      </c>
    </row>
    <row r="124" spans="1:12" s="4" customFormat="1" ht="15" customHeight="1" x14ac:dyDescent="0.25">
      <c r="A124" s="50">
        <v>116</v>
      </c>
      <c r="B124" s="65">
        <v>131788998</v>
      </c>
      <c r="C124" s="36">
        <v>46107</v>
      </c>
      <c r="D124" s="13">
        <v>11866</v>
      </c>
      <c r="E124" s="55">
        <v>22484</v>
      </c>
      <c r="F124" s="55" t="s">
        <v>494</v>
      </c>
      <c r="G124" s="16" t="s">
        <v>16</v>
      </c>
      <c r="H124" s="88" t="s">
        <v>315</v>
      </c>
      <c r="I124" s="17" t="s">
        <v>45</v>
      </c>
      <c r="J124" s="94">
        <v>234101</v>
      </c>
      <c r="K124" s="19">
        <v>271963.2</v>
      </c>
      <c r="L124" s="10">
        <f>SUM(K117:K124)</f>
        <v>1648867.51</v>
      </c>
    </row>
    <row r="125" spans="1:12" s="4" customFormat="1" ht="27" customHeight="1" x14ac:dyDescent="0.25">
      <c r="A125" s="50">
        <v>117</v>
      </c>
      <c r="B125" s="65">
        <v>430093297</v>
      </c>
      <c r="C125" s="36">
        <v>46029</v>
      </c>
      <c r="D125" s="16">
        <v>4123888</v>
      </c>
      <c r="E125" s="55">
        <v>22344</v>
      </c>
      <c r="F125" s="55" t="s">
        <v>323</v>
      </c>
      <c r="G125" s="16" t="s">
        <v>17</v>
      </c>
      <c r="H125" s="88" t="s">
        <v>316</v>
      </c>
      <c r="I125" s="27" t="s">
        <v>56</v>
      </c>
      <c r="J125" s="94">
        <v>221701</v>
      </c>
      <c r="K125" s="15">
        <v>47987</v>
      </c>
      <c r="L125" s="10"/>
    </row>
    <row r="126" spans="1:12" s="4" customFormat="1" ht="27" customHeight="1" x14ac:dyDescent="0.25">
      <c r="A126" s="50">
        <v>118</v>
      </c>
      <c r="B126" s="65">
        <v>430093297</v>
      </c>
      <c r="C126" s="36">
        <v>46055</v>
      </c>
      <c r="D126" s="16">
        <v>4142543</v>
      </c>
      <c r="E126" s="55">
        <v>22397</v>
      </c>
      <c r="F126" s="55" t="s">
        <v>378</v>
      </c>
      <c r="G126" s="16" t="s">
        <v>17</v>
      </c>
      <c r="H126" s="88" t="s">
        <v>316</v>
      </c>
      <c r="I126" s="27" t="s">
        <v>56</v>
      </c>
      <c r="J126" s="94">
        <v>221701</v>
      </c>
      <c r="K126" s="15">
        <v>47987</v>
      </c>
      <c r="L126" s="10"/>
    </row>
    <row r="127" spans="1:12" s="4" customFormat="1" ht="31.5" customHeight="1" x14ac:dyDescent="0.25">
      <c r="A127" s="50">
        <v>119</v>
      </c>
      <c r="B127" s="65">
        <v>430093297</v>
      </c>
      <c r="C127" s="36">
        <v>46083</v>
      </c>
      <c r="D127" s="16">
        <v>4191880</v>
      </c>
      <c r="E127" s="55">
        <v>22437</v>
      </c>
      <c r="F127" s="55" t="s">
        <v>463</v>
      </c>
      <c r="G127" s="16" t="s">
        <v>17</v>
      </c>
      <c r="H127" s="88" t="s">
        <v>316</v>
      </c>
      <c r="I127" s="27" t="s">
        <v>56</v>
      </c>
      <c r="J127" s="94">
        <v>221701</v>
      </c>
      <c r="K127" s="15">
        <v>47987</v>
      </c>
      <c r="L127" s="10">
        <f>SUM(K125:K127)</f>
        <v>143961</v>
      </c>
    </row>
    <row r="128" spans="1:12" s="4" customFormat="1" ht="15.75" x14ac:dyDescent="0.25">
      <c r="A128" s="50">
        <v>120</v>
      </c>
      <c r="B128" s="74">
        <v>101140496</v>
      </c>
      <c r="C128" s="36">
        <v>46034</v>
      </c>
      <c r="D128" s="16">
        <v>1049572</v>
      </c>
      <c r="E128" s="20">
        <v>22348</v>
      </c>
      <c r="F128" s="56" t="s">
        <v>336</v>
      </c>
      <c r="G128" s="20" t="s">
        <v>18</v>
      </c>
      <c r="H128" s="88" t="s">
        <v>315</v>
      </c>
      <c r="I128" s="17" t="s">
        <v>49</v>
      </c>
      <c r="J128" s="95">
        <v>237203</v>
      </c>
      <c r="K128" s="19">
        <v>71000</v>
      </c>
    </row>
    <row r="129" spans="1:12" s="4" customFormat="1" ht="15.75" x14ac:dyDescent="0.25">
      <c r="A129" s="50">
        <v>121</v>
      </c>
      <c r="B129" s="74">
        <v>101140496</v>
      </c>
      <c r="C129" s="36">
        <v>46058</v>
      </c>
      <c r="D129" s="16">
        <v>1050377</v>
      </c>
      <c r="E129" s="20">
        <v>22400</v>
      </c>
      <c r="F129" s="56" t="s">
        <v>383</v>
      </c>
      <c r="G129" s="20" t="s">
        <v>18</v>
      </c>
      <c r="H129" s="88" t="s">
        <v>315</v>
      </c>
      <c r="I129" s="17" t="s">
        <v>49</v>
      </c>
      <c r="J129" s="95">
        <v>237203</v>
      </c>
      <c r="K129" s="19">
        <v>1455135.59</v>
      </c>
    </row>
    <row r="130" spans="1:12" s="4" customFormat="1" ht="15.75" customHeight="1" x14ac:dyDescent="0.25">
      <c r="A130" s="50">
        <v>122</v>
      </c>
      <c r="B130" s="74">
        <v>101140496</v>
      </c>
      <c r="C130" s="36">
        <v>46091</v>
      </c>
      <c r="D130" s="16">
        <v>1051402</v>
      </c>
      <c r="E130" s="20">
        <v>22446</v>
      </c>
      <c r="F130" s="56" t="s">
        <v>512</v>
      </c>
      <c r="G130" s="20" t="s">
        <v>18</v>
      </c>
      <c r="H130" s="88" t="s">
        <v>315</v>
      </c>
      <c r="I130" s="17" t="s">
        <v>49</v>
      </c>
      <c r="J130" s="95">
        <v>237203</v>
      </c>
      <c r="K130" s="19">
        <v>478060.32</v>
      </c>
      <c r="L130" s="10">
        <f>SUM(K128:K130)</f>
        <v>2004195.9100000001</v>
      </c>
    </row>
    <row r="131" spans="1:12" s="4" customFormat="1" ht="15" customHeight="1" x14ac:dyDescent="0.25">
      <c r="A131" s="50">
        <v>123</v>
      </c>
      <c r="B131" s="65">
        <v>132198948</v>
      </c>
      <c r="C131" s="36">
        <v>45944</v>
      </c>
      <c r="D131" s="16">
        <v>2750</v>
      </c>
      <c r="E131" s="55">
        <v>22152</v>
      </c>
      <c r="F131" s="55" t="s">
        <v>155</v>
      </c>
      <c r="G131" s="16" t="s">
        <v>19</v>
      </c>
      <c r="H131" s="88" t="s">
        <v>315</v>
      </c>
      <c r="I131" s="17" t="s">
        <v>46</v>
      </c>
      <c r="J131" s="94">
        <v>239301</v>
      </c>
      <c r="K131" s="19">
        <v>76614.12</v>
      </c>
    </row>
    <row r="132" spans="1:12" s="4" customFormat="1" ht="15" customHeight="1" x14ac:dyDescent="0.25">
      <c r="A132" s="50">
        <v>124</v>
      </c>
      <c r="B132" s="65">
        <v>132198948</v>
      </c>
      <c r="C132" s="36">
        <v>45952</v>
      </c>
      <c r="D132" s="16">
        <v>2788</v>
      </c>
      <c r="E132" s="55">
        <v>22183</v>
      </c>
      <c r="F132" s="55" t="s">
        <v>156</v>
      </c>
      <c r="G132" s="16" t="s">
        <v>19</v>
      </c>
      <c r="H132" s="88" t="s">
        <v>315</v>
      </c>
      <c r="I132" s="17" t="s">
        <v>50</v>
      </c>
      <c r="J132" s="94">
        <v>234101</v>
      </c>
      <c r="K132" s="19">
        <v>157500</v>
      </c>
    </row>
    <row r="133" spans="1:12" s="4" customFormat="1" ht="15" customHeight="1" x14ac:dyDescent="0.25">
      <c r="A133" s="50">
        <v>125</v>
      </c>
      <c r="B133" s="65">
        <v>132198948</v>
      </c>
      <c r="C133" s="36">
        <v>45964</v>
      </c>
      <c r="D133" s="16">
        <v>2817</v>
      </c>
      <c r="E133" s="55">
        <v>22197</v>
      </c>
      <c r="F133" s="55" t="s">
        <v>192</v>
      </c>
      <c r="G133" s="16" t="s">
        <v>19</v>
      </c>
      <c r="H133" s="88" t="s">
        <v>315</v>
      </c>
      <c r="I133" s="17" t="s">
        <v>50</v>
      </c>
      <c r="J133" s="94">
        <v>234101</v>
      </c>
      <c r="K133" s="19">
        <v>113680</v>
      </c>
    </row>
    <row r="134" spans="1:12" s="4" customFormat="1" ht="15" customHeight="1" x14ac:dyDescent="0.25">
      <c r="A134" s="50">
        <v>126</v>
      </c>
      <c r="B134" s="65">
        <v>132198948</v>
      </c>
      <c r="C134" s="36">
        <v>45992</v>
      </c>
      <c r="D134" s="16">
        <v>2917</v>
      </c>
      <c r="E134" s="55">
        <v>22265</v>
      </c>
      <c r="F134" s="55" t="s">
        <v>233</v>
      </c>
      <c r="G134" s="16" t="s">
        <v>19</v>
      </c>
      <c r="H134" s="88" t="s">
        <v>315</v>
      </c>
      <c r="I134" s="17" t="s">
        <v>50</v>
      </c>
      <c r="J134" s="94">
        <v>234101</v>
      </c>
      <c r="K134" s="19">
        <v>217620</v>
      </c>
    </row>
    <row r="135" spans="1:12" s="4" customFormat="1" ht="15" customHeight="1" x14ac:dyDescent="0.25">
      <c r="A135" s="50">
        <v>127</v>
      </c>
      <c r="B135" s="65">
        <v>132198948</v>
      </c>
      <c r="C135" s="36">
        <v>45993</v>
      </c>
      <c r="D135" s="16">
        <v>2922</v>
      </c>
      <c r="E135" s="55">
        <v>22268</v>
      </c>
      <c r="F135" s="55" t="s">
        <v>234</v>
      </c>
      <c r="G135" s="16" t="s">
        <v>19</v>
      </c>
      <c r="H135" s="88" t="s">
        <v>315</v>
      </c>
      <c r="I135" s="17" t="s">
        <v>50</v>
      </c>
      <c r="J135" s="94">
        <v>234101</v>
      </c>
      <c r="K135" s="19">
        <v>126000</v>
      </c>
    </row>
    <row r="136" spans="1:12" s="4" customFormat="1" ht="15" customHeight="1" x14ac:dyDescent="0.25">
      <c r="A136" s="50">
        <v>128</v>
      </c>
      <c r="B136" s="65">
        <v>132198948</v>
      </c>
      <c r="C136" s="36">
        <v>46069</v>
      </c>
      <c r="D136" s="16">
        <v>3173</v>
      </c>
      <c r="E136" s="55">
        <v>22416</v>
      </c>
      <c r="F136" s="55" t="s">
        <v>437</v>
      </c>
      <c r="G136" s="16" t="s">
        <v>19</v>
      </c>
      <c r="H136" s="88" t="s">
        <v>315</v>
      </c>
      <c r="I136" s="17" t="s">
        <v>50</v>
      </c>
      <c r="J136" s="94">
        <v>234101</v>
      </c>
      <c r="K136" s="19">
        <v>167864.11</v>
      </c>
      <c r="L136" s="10">
        <f>SUM(K131:K136)</f>
        <v>859278.23</v>
      </c>
    </row>
    <row r="137" spans="1:12" s="4" customFormat="1" ht="27" x14ac:dyDescent="0.25">
      <c r="A137" s="50">
        <v>129</v>
      </c>
      <c r="B137" s="65">
        <v>131616313</v>
      </c>
      <c r="C137" s="36">
        <v>46013</v>
      </c>
      <c r="D137" s="16">
        <v>681</v>
      </c>
      <c r="E137" s="55">
        <v>22298</v>
      </c>
      <c r="F137" s="55" t="s">
        <v>273</v>
      </c>
      <c r="G137" s="13" t="s">
        <v>90</v>
      </c>
      <c r="H137" s="88" t="s">
        <v>315</v>
      </c>
      <c r="I137" s="27" t="s">
        <v>46</v>
      </c>
      <c r="J137" s="94">
        <v>239301</v>
      </c>
      <c r="K137" s="19">
        <v>377010</v>
      </c>
      <c r="L137" s="10"/>
    </row>
    <row r="138" spans="1:12" s="4" customFormat="1" ht="27" x14ac:dyDescent="0.25">
      <c r="A138" s="50">
        <v>130</v>
      </c>
      <c r="B138" s="65">
        <v>131616313</v>
      </c>
      <c r="C138" s="36">
        <v>46041</v>
      </c>
      <c r="D138" s="16">
        <v>7</v>
      </c>
      <c r="E138" s="55">
        <v>22364</v>
      </c>
      <c r="F138" s="55" t="s">
        <v>273</v>
      </c>
      <c r="G138" s="13" t="s">
        <v>90</v>
      </c>
      <c r="H138" s="88" t="s">
        <v>315</v>
      </c>
      <c r="I138" s="27" t="s">
        <v>46</v>
      </c>
      <c r="J138" s="94">
        <v>239301</v>
      </c>
      <c r="K138" s="19">
        <v>211320</v>
      </c>
      <c r="L138" s="10">
        <f>K137+K138</f>
        <v>588330</v>
      </c>
    </row>
    <row r="139" spans="1:12" s="4" customFormat="1" ht="15.75" x14ac:dyDescent="0.25">
      <c r="A139" s="50">
        <v>131</v>
      </c>
      <c r="B139" s="65">
        <v>132730242</v>
      </c>
      <c r="C139" s="36">
        <v>45964</v>
      </c>
      <c r="D139" s="16">
        <v>333</v>
      </c>
      <c r="E139" s="55">
        <v>22199</v>
      </c>
      <c r="F139" s="56" t="s">
        <v>187</v>
      </c>
      <c r="G139" s="16" t="s">
        <v>98</v>
      </c>
      <c r="H139" s="88" t="s">
        <v>315</v>
      </c>
      <c r="I139" s="17" t="s">
        <v>50</v>
      </c>
      <c r="J139" s="94">
        <v>23410</v>
      </c>
      <c r="K139" s="19">
        <v>214660</v>
      </c>
      <c r="L139" s="10"/>
    </row>
    <row r="140" spans="1:12" s="4" customFormat="1" ht="15.75" x14ac:dyDescent="0.25">
      <c r="A140" s="50">
        <v>132</v>
      </c>
      <c r="B140" s="65">
        <v>132730242</v>
      </c>
      <c r="C140" s="36">
        <v>46013</v>
      </c>
      <c r="D140" s="16">
        <v>429</v>
      </c>
      <c r="E140" s="55">
        <v>22301</v>
      </c>
      <c r="F140" s="56" t="s">
        <v>270</v>
      </c>
      <c r="G140" s="16" t="s">
        <v>98</v>
      </c>
      <c r="H140" s="88" t="s">
        <v>315</v>
      </c>
      <c r="I140" s="27" t="s">
        <v>46</v>
      </c>
      <c r="J140" s="94">
        <v>239301</v>
      </c>
      <c r="K140" s="19">
        <v>241100</v>
      </c>
      <c r="L140" s="10"/>
    </row>
    <row r="141" spans="1:12" s="4" customFormat="1" ht="15.75" x14ac:dyDescent="0.25">
      <c r="A141" s="50">
        <v>133</v>
      </c>
      <c r="B141" s="65">
        <v>132730242</v>
      </c>
      <c r="C141" s="36">
        <v>46066</v>
      </c>
      <c r="D141" s="16">
        <v>505</v>
      </c>
      <c r="E141" s="55">
        <v>22415</v>
      </c>
      <c r="F141" s="56" t="s">
        <v>436</v>
      </c>
      <c r="G141" s="16" t="s">
        <v>98</v>
      </c>
      <c r="H141" s="88" t="s">
        <v>315</v>
      </c>
      <c r="I141" s="27" t="s">
        <v>46</v>
      </c>
      <c r="J141" s="94">
        <v>239301</v>
      </c>
      <c r="K141" s="19">
        <v>46893.2</v>
      </c>
      <c r="L141" s="10">
        <f>K139+K141</f>
        <v>261553.2</v>
      </c>
    </row>
    <row r="142" spans="1:12" s="4" customFormat="1" ht="15.75" x14ac:dyDescent="0.25">
      <c r="A142" s="50">
        <v>134</v>
      </c>
      <c r="B142" s="74">
        <v>130508925</v>
      </c>
      <c r="C142" s="36">
        <v>45981</v>
      </c>
      <c r="D142" s="20">
        <v>17932</v>
      </c>
      <c r="E142" s="20">
        <v>22238</v>
      </c>
      <c r="F142" s="17" t="s">
        <v>212</v>
      </c>
      <c r="G142" s="20" t="s">
        <v>20</v>
      </c>
      <c r="H142" s="88" t="s">
        <v>315</v>
      </c>
      <c r="I142" s="17" t="s">
        <v>46</v>
      </c>
      <c r="J142" s="94">
        <v>239301</v>
      </c>
      <c r="K142" s="24">
        <v>492045.31</v>
      </c>
      <c r="L142" s="10">
        <f>SUM(K142:K142)</f>
        <v>492045.31</v>
      </c>
    </row>
    <row r="143" spans="1:12" s="4" customFormat="1" ht="15.75" x14ac:dyDescent="0.25">
      <c r="A143" s="50">
        <v>135</v>
      </c>
      <c r="B143" s="74">
        <v>131672787</v>
      </c>
      <c r="C143" s="36">
        <v>46030</v>
      </c>
      <c r="D143" s="20">
        <v>1124</v>
      </c>
      <c r="E143" s="20">
        <v>22351</v>
      </c>
      <c r="F143" s="17" t="s">
        <v>173</v>
      </c>
      <c r="G143" s="20" t="s">
        <v>340</v>
      </c>
      <c r="H143" s="88" t="s">
        <v>316</v>
      </c>
      <c r="I143" s="70" t="s">
        <v>289</v>
      </c>
      <c r="J143" s="94">
        <v>227208</v>
      </c>
      <c r="K143" s="24">
        <v>16520</v>
      </c>
      <c r="L143" s="10">
        <f>K143</f>
        <v>16520</v>
      </c>
    </row>
    <row r="144" spans="1:12" s="4" customFormat="1" ht="15" customHeight="1" x14ac:dyDescent="0.25">
      <c r="A144" s="50">
        <v>136</v>
      </c>
      <c r="B144" s="81">
        <v>130928339</v>
      </c>
      <c r="C144" s="106">
        <v>44152</v>
      </c>
      <c r="D144" s="81">
        <v>107</v>
      </c>
      <c r="E144" s="81">
        <v>9905</v>
      </c>
      <c r="F144" s="81" t="s">
        <v>158</v>
      </c>
      <c r="G144" s="81" t="s">
        <v>21</v>
      </c>
      <c r="H144" s="81" t="s">
        <v>315</v>
      </c>
      <c r="I144" s="81" t="s">
        <v>58</v>
      </c>
      <c r="J144" s="81">
        <v>239601</v>
      </c>
      <c r="K144" s="23">
        <v>85528.17</v>
      </c>
      <c r="L144" s="10">
        <f>K144</f>
        <v>85528.17</v>
      </c>
    </row>
    <row r="145" spans="1:12" s="4" customFormat="1" ht="15" customHeight="1" x14ac:dyDescent="0.25">
      <c r="A145" s="50">
        <v>137</v>
      </c>
      <c r="B145" s="76">
        <v>132770285</v>
      </c>
      <c r="C145" s="36">
        <v>45967</v>
      </c>
      <c r="D145" s="13">
        <v>102</v>
      </c>
      <c r="E145" s="55">
        <v>22230</v>
      </c>
      <c r="F145" s="55" t="s">
        <v>210</v>
      </c>
      <c r="G145" s="16" t="s">
        <v>22</v>
      </c>
      <c r="H145" s="88" t="s">
        <v>315</v>
      </c>
      <c r="I145" s="17" t="s">
        <v>44</v>
      </c>
      <c r="J145" s="94">
        <v>231101</v>
      </c>
      <c r="K145" s="19">
        <v>15250</v>
      </c>
      <c r="L145" s="10">
        <f>SUM(K145:K145)</f>
        <v>15250</v>
      </c>
    </row>
    <row r="146" spans="1:12" s="4" customFormat="1" ht="15" customHeight="1" x14ac:dyDescent="0.25">
      <c r="A146" s="50">
        <v>138</v>
      </c>
      <c r="B146" s="74">
        <v>101080159</v>
      </c>
      <c r="C146" s="64">
        <v>46003</v>
      </c>
      <c r="D146" s="13">
        <v>22210</v>
      </c>
      <c r="E146" s="65">
        <v>22334</v>
      </c>
      <c r="F146" s="65" t="s">
        <v>290</v>
      </c>
      <c r="G146" s="63" t="s">
        <v>288</v>
      </c>
      <c r="H146" s="88" t="s">
        <v>316</v>
      </c>
      <c r="I146" s="70" t="s">
        <v>289</v>
      </c>
      <c r="J146" s="94">
        <v>227204</v>
      </c>
      <c r="K146" s="73">
        <v>171100</v>
      </c>
      <c r="L146" s="10">
        <f>K146</f>
        <v>171100</v>
      </c>
    </row>
    <row r="147" spans="1:12" s="4" customFormat="1" ht="15.75" x14ac:dyDescent="0.25">
      <c r="A147" s="50">
        <v>139</v>
      </c>
      <c r="B147" s="65">
        <v>101080159</v>
      </c>
      <c r="C147" s="35">
        <v>45964</v>
      </c>
      <c r="D147" s="16">
        <v>2581</v>
      </c>
      <c r="E147" s="55">
        <v>22203</v>
      </c>
      <c r="F147" s="55" t="s">
        <v>190</v>
      </c>
      <c r="G147" s="16" t="s">
        <v>23</v>
      </c>
      <c r="H147" s="88" t="s">
        <v>315</v>
      </c>
      <c r="I147" s="17" t="s">
        <v>50</v>
      </c>
      <c r="J147" s="94">
        <v>234101</v>
      </c>
      <c r="K147" s="19">
        <v>203042.4</v>
      </c>
    </row>
    <row r="148" spans="1:12" s="4" customFormat="1" ht="15.75" x14ac:dyDescent="0.25">
      <c r="A148" s="50">
        <v>140</v>
      </c>
      <c r="B148" s="65">
        <v>101080159</v>
      </c>
      <c r="C148" s="35">
        <v>45994</v>
      </c>
      <c r="D148" s="16">
        <v>2738</v>
      </c>
      <c r="E148" s="55">
        <v>22271</v>
      </c>
      <c r="F148" s="55" t="s">
        <v>228</v>
      </c>
      <c r="G148" s="16" t="s">
        <v>23</v>
      </c>
      <c r="H148" s="88" t="s">
        <v>315</v>
      </c>
      <c r="I148" s="17" t="s">
        <v>50</v>
      </c>
      <c r="J148" s="94">
        <v>234101</v>
      </c>
      <c r="K148" s="19">
        <v>247500</v>
      </c>
    </row>
    <row r="149" spans="1:12" s="4" customFormat="1" ht="15.75" x14ac:dyDescent="0.25">
      <c r="A149" s="50">
        <v>141</v>
      </c>
      <c r="B149" s="65">
        <v>101080159</v>
      </c>
      <c r="C149" s="35">
        <v>46013</v>
      </c>
      <c r="D149" s="16">
        <v>2828</v>
      </c>
      <c r="E149" s="55">
        <v>22305</v>
      </c>
      <c r="F149" s="55" t="s">
        <v>269</v>
      </c>
      <c r="G149" s="16" t="s">
        <v>23</v>
      </c>
      <c r="H149" s="88" t="s">
        <v>315</v>
      </c>
      <c r="I149" s="14" t="s">
        <v>75</v>
      </c>
      <c r="J149" s="94">
        <v>239301</v>
      </c>
      <c r="K149" s="19">
        <v>260030</v>
      </c>
    </row>
    <row r="150" spans="1:12" s="4" customFormat="1" ht="40.5" x14ac:dyDescent="0.25">
      <c r="A150" s="50">
        <v>142</v>
      </c>
      <c r="B150" s="65">
        <v>101080159</v>
      </c>
      <c r="C150" s="35">
        <v>46111</v>
      </c>
      <c r="D150" s="16">
        <v>405</v>
      </c>
      <c r="E150" s="55">
        <v>22483</v>
      </c>
      <c r="F150" s="55" t="s">
        <v>495</v>
      </c>
      <c r="G150" s="16" t="s">
        <v>23</v>
      </c>
      <c r="H150" s="88" t="s">
        <v>315</v>
      </c>
      <c r="I150" s="89" t="s">
        <v>496</v>
      </c>
      <c r="J150" s="94" t="s">
        <v>497</v>
      </c>
      <c r="K150" s="73">
        <v>63830</v>
      </c>
      <c r="L150" s="10">
        <f>SUM(K147:K150)</f>
        <v>774402.4</v>
      </c>
    </row>
    <row r="151" spans="1:12" s="4" customFormat="1" ht="27" x14ac:dyDescent="0.25">
      <c r="A151" s="50">
        <v>143</v>
      </c>
      <c r="B151" s="65">
        <v>130696306</v>
      </c>
      <c r="C151" s="36">
        <v>46070</v>
      </c>
      <c r="D151" s="16">
        <v>21</v>
      </c>
      <c r="E151" s="55">
        <v>22418</v>
      </c>
      <c r="F151" s="58" t="s">
        <v>218</v>
      </c>
      <c r="G151" s="16" t="s">
        <v>24</v>
      </c>
      <c r="H151" s="88" t="s">
        <v>315</v>
      </c>
      <c r="I151" s="17" t="s">
        <v>82</v>
      </c>
      <c r="J151" s="94" t="s">
        <v>440</v>
      </c>
      <c r="K151" s="19">
        <v>127513.5</v>
      </c>
      <c r="L151" s="10"/>
    </row>
    <row r="152" spans="1:12" s="4" customFormat="1" ht="27" x14ac:dyDescent="0.25">
      <c r="A152" s="50">
        <v>144</v>
      </c>
      <c r="B152" s="65">
        <v>130696306</v>
      </c>
      <c r="C152" s="36">
        <v>46094</v>
      </c>
      <c r="D152" s="16">
        <v>32</v>
      </c>
      <c r="E152" s="55">
        <v>22456</v>
      </c>
      <c r="F152" s="58" t="s">
        <v>467</v>
      </c>
      <c r="G152" s="16" t="s">
        <v>24</v>
      </c>
      <c r="H152" s="88" t="s">
        <v>315</v>
      </c>
      <c r="I152" s="17" t="s">
        <v>82</v>
      </c>
      <c r="J152" s="94" t="s">
        <v>468</v>
      </c>
      <c r="K152" s="19">
        <v>202136</v>
      </c>
      <c r="L152" s="10">
        <f>K151+K152</f>
        <v>329649.5</v>
      </c>
    </row>
    <row r="153" spans="1:12" s="4" customFormat="1" ht="40.5" x14ac:dyDescent="0.25">
      <c r="A153" s="50">
        <v>145</v>
      </c>
      <c r="B153" s="65">
        <v>131516416</v>
      </c>
      <c r="C153" s="36">
        <v>46065</v>
      </c>
      <c r="D153" s="16">
        <v>234</v>
      </c>
      <c r="E153" s="55">
        <v>22412</v>
      </c>
      <c r="F153" s="58" t="s">
        <v>153</v>
      </c>
      <c r="G153" s="16" t="s">
        <v>432</v>
      </c>
      <c r="H153" s="88" t="s">
        <v>316</v>
      </c>
      <c r="I153" s="14" t="s">
        <v>516</v>
      </c>
      <c r="J153" s="94">
        <v>227208</v>
      </c>
      <c r="K153" s="19">
        <v>245381</v>
      </c>
      <c r="L153" s="10">
        <f>K153</f>
        <v>245381</v>
      </c>
    </row>
    <row r="154" spans="1:12" s="4" customFormat="1" ht="15" customHeight="1" x14ac:dyDescent="0.25">
      <c r="A154" s="50">
        <v>146</v>
      </c>
      <c r="B154" s="83" t="s">
        <v>206</v>
      </c>
      <c r="C154" s="37">
        <v>44138</v>
      </c>
      <c r="D154" s="22">
        <v>8</v>
      </c>
      <c r="E154" s="25">
        <v>10010</v>
      </c>
      <c r="F154" s="25" t="s">
        <v>159</v>
      </c>
      <c r="G154" s="25" t="s">
        <v>25</v>
      </c>
      <c r="H154" s="25" t="s">
        <v>316</v>
      </c>
      <c r="I154" s="25" t="s">
        <v>55</v>
      </c>
      <c r="J154" s="25">
        <v>227207</v>
      </c>
      <c r="K154" s="23">
        <v>14160</v>
      </c>
      <c r="L154" s="10">
        <f>K154</f>
        <v>14160</v>
      </c>
    </row>
    <row r="155" spans="1:12" s="4" customFormat="1" ht="15" customHeight="1" x14ac:dyDescent="0.25">
      <c r="A155" s="50">
        <v>147</v>
      </c>
      <c r="B155" s="65">
        <v>131974341</v>
      </c>
      <c r="C155" s="107">
        <v>45994</v>
      </c>
      <c r="D155" s="20">
        <v>326</v>
      </c>
      <c r="E155" s="55">
        <v>22267</v>
      </c>
      <c r="F155" s="55" t="s">
        <v>237</v>
      </c>
      <c r="G155" s="16" t="s">
        <v>236</v>
      </c>
      <c r="H155" s="88" t="s">
        <v>315</v>
      </c>
      <c r="I155" s="17" t="s">
        <v>50</v>
      </c>
      <c r="J155" s="94">
        <v>234101</v>
      </c>
      <c r="K155" s="59">
        <v>221250</v>
      </c>
      <c r="L155" s="10"/>
    </row>
    <row r="156" spans="1:12" s="4" customFormat="1" ht="15" customHeight="1" x14ac:dyDescent="0.25">
      <c r="A156" s="50">
        <v>148</v>
      </c>
      <c r="B156" s="65">
        <v>131974341</v>
      </c>
      <c r="C156" s="107">
        <v>45994</v>
      </c>
      <c r="D156" s="20">
        <v>327</v>
      </c>
      <c r="E156" s="55">
        <v>22275</v>
      </c>
      <c r="F156" s="55" t="s">
        <v>235</v>
      </c>
      <c r="G156" s="16" t="s">
        <v>236</v>
      </c>
      <c r="H156" s="88" t="s">
        <v>315</v>
      </c>
      <c r="I156" s="17" t="s">
        <v>50</v>
      </c>
      <c r="J156" s="94">
        <v>234101</v>
      </c>
      <c r="K156" s="59">
        <v>114000</v>
      </c>
      <c r="L156" s="10">
        <f>SUM(K155+K156)</f>
        <v>335250</v>
      </c>
    </row>
    <row r="157" spans="1:12" s="4" customFormat="1" ht="46.5" customHeight="1" x14ac:dyDescent="0.25">
      <c r="A157" s="50">
        <v>149</v>
      </c>
      <c r="B157" s="65">
        <v>132404076</v>
      </c>
      <c r="C157" s="36">
        <v>45901</v>
      </c>
      <c r="D157" s="16">
        <v>182686</v>
      </c>
      <c r="E157" s="55">
        <v>22138</v>
      </c>
      <c r="F157" s="56" t="s">
        <v>162</v>
      </c>
      <c r="G157" s="16" t="s">
        <v>89</v>
      </c>
      <c r="H157" s="88" t="s">
        <v>315</v>
      </c>
      <c r="I157" s="51" t="s">
        <v>94</v>
      </c>
      <c r="J157" s="94" t="s">
        <v>303</v>
      </c>
      <c r="K157" s="18">
        <f>1732240-472000-18000</f>
        <v>1242240</v>
      </c>
      <c r="L157" s="10"/>
    </row>
    <row r="158" spans="1:12" s="4" customFormat="1" ht="27" x14ac:dyDescent="0.25">
      <c r="A158" s="50">
        <v>150</v>
      </c>
      <c r="B158" s="65">
        <v>132404076</v>
      </c>
      <c r="C158" s="36">
        <v>45931</v>
      </c>
      <c r="D158" s="16">
        <v>187142</v>
      </c>
      <c r="E158" s="55">
        <v>22145</v>
      </c>
      <c r="F158" s="56" t="s">
        <v>163</v>
      </c>
      <c r="G158" s="16" t="s">
        <v>89</v>
      </c>
      <c r="H158" s="88" t="s">
        <v>315</v>
      </c>
      <c r="I158" s="51" t="s">
        <v>94</v>
      </c>
      <c r="J158" s="94">
        <v>263201</v>
      </c>
      <c r="K158" s="18">
        <v>40238</v>
      </c>
      <c r="L158" s="10">
        <f>SUM(K157:K158)</f>
        <v>1282478</v>
      </c>
    </row>
    <row r="159" spans="1:12" s="4" customFormat="1" ht="27" x14ac:dyDescent="0.25">
      <c r="A159" s="50">
        <v>151</v>
      </c>
      <c r="B159" s="65">
        <v>131371744</v>
      </c>
      <c r="C159" s="36">
        <v>46070</v>
      </c>
      <c r="D159" s="16">
        <v>1355</v>
      </c>
      <c r="E159" s="55">
        <v>22408</v>
      </c>
      <c r="F159" s="56" t="s">
        <v>426</v>
      </c>
      <c r="G159" s="16" t="s">
        <v>427</v>
      </c>
      <c r="H159" s="88" t="s">
        <v>315</v>
      </c>
      <c r="I159" s="63" t="s">
        <v>253</v>
      </c>
      <c r="J159" s="94">
        <v>227204</v>
      </c>
      <c r="K159" s="18">
        <v>302080</v>
      </c>
      <c r="L159" s="10">
        <f>K159</f>
        <v>302080</v>
      </c>
    </row>
    <row r="160" spans="1:12" s="4" customFormat="1" ht="27" x14ac:dyDescent="0.25">
      <c r="A160" s="50">
        <v>152</v>
      </c>
      <c r="B160" s="65">
        <v>131848712</v>
      </c>
      <c r="C160" s="36">
        <v>45910</v>
      </c>
      <c r="D160" s="16">
        <v>315556</v>
      </c>
      <c r="E160" s="55">
        <v>22105</v>
      </c>
      <c r="F160" s="55" t="s">
        <v>164</v>
      </c>
      <c r="G160" s="16" t="s">
        <v>72</v>
      </c>
      <c r="H160" s="88" t="s">
        <v>315</v>
      </c>
      <c r="I160" s="17" t="s">
        <v>73</v>
      </c>
      <c r="J160" s="94" t="s">
        <v>304</v>
      </c>
      <c r="K160" s="18">
        <v>19026.099999999999</v>
      </c>
      <c r="L160" s="10"/>
    </row>
    <row r="161" spans="1:12" s="4" customFormat="1" ht="67.5" x14ac:dyDescent="0.25">
      <c r="A161" s="50">
        <v>153</v>
      </c>
      <c r="B161" s="65">
        <v>131848712</v>
      </c>
      <c r="C161" s="36">
        <v>45916</v>
      </c>
      <c r="D161" s="16">
        <v>316341</v>
      </c>
      <c r="E161" s="55">
        <v>22095</v>
      </c>
      <c r="F161" s="55" t="s">
        <v>165</v>
      </c>
      <c r="G161" s="16" t="s">
        <v>72</v>
      </c>
      <c r="H161" s="88" t="s">
        <v>315</v>
      </c>
      <c r="I161" s="17" t="s">
        <v>73</v>
      </c>
      <c r="J161" s="94" t="s">
        <v>305</v>
      </c>
      <c r="K161" s="18">
        <v>46075.012000000002</v>
      </c>
      <c r="L161" s="10"/>
    </row>
    <row r="162" spans="1:12" s="4" customFormat="1" ht="54" x14ac:dyDescent="0.25">
      <c r="A162" s="50">
        <v>154</v>
      </c>
      <c r="B162" s="65">
        <v>131848712</v>
      </c>
      <c r="C162" s="36">
        <v>45964</v>
      </c>
      <c r="D162" s="16">
        <v>320753</v>
      </c>
      <c r="E162" s="55">
        <v>22237</v>
      </c>
      <c r="F162" s="55" t="s">
        <v>213</v>
      </c>
      <c r="G162" s="16" t="s">
        <v>72</v>
      </c>
      <c r="H162" s="88" t="s">
        <v>315</v>
      </c>
      <c r="I162" s="17" t="s">
        <v>73</v>
      </c>
      <c r="J162" s="94" t="s">
        <v>306</v>
      </c>
      <c r="K162" s="18">
        <v>251015.2</v>
      </c>
      <c r="L162" s="10">
        <f>SUM(K160:K162)</f>
        <v>316116.31200000003</v>
      </c>
    </row>
    <row r="163" spans="1:12" s="4" customFormat="1" ht="27" x14ac:dyDescent="0.25">
      <c r="A163" s="50">
        <v>155</v>
      </c>
      <c r="B163" s="65">
        <v>130021521</v>
      </c>
      <c r="C163" s="36">
        <v>46035</v>
      </c>
      <c r="D163" s="16">
        <v>5751</v>
      </c>
      <c r="E163" s="55">
        <v>22356</v>
      </c>
      <c r="F163" s="55" t="s">
        <v>325</v>
      </c>
      <c r="G163" s="16" t="s">
        <v>327</v>
      </c>
      <c r="H163" s="88" t="s">
        <v>315</v>
      </c>
      <c r="I163" s="14" t="s">
        <v>328</v>
      </c>
      <c r="J163" s="94" t="s">
        <v>329</v>
      </c>
      <c r="K163" s="18">
        <v>109380</v>
      </c>
      <c r="L163" s="10">
        <f>K163</f>
        <v>109380</v>
      </c>
    </row>
    <row r="164" spans="1:12" s="4" customFormat="1" ht="15.75" x14ac:dyDescent="0.25">
      <c r="A164" s="50">
        <v>156</v>
      </c>
      <c r="B164" s="74">
        <v>101554942</v>
      </c>
      <c r="C164" s="64">
        <v>46006</v>
      </c>
      <c r="D164" s="77">
        <v>6741</v>
      </c>
      <c r="E164" s="65">
        <v>22332</v>
      </c>
      <c r="F164" s="65" t="s">
        <v>301</v>
      </c>
      <c r="G164" s="63" t="s">
        <v>299</v>
      </c>
      <c r="H164" s="88" t="s">
        <v>316</v>
      </c>
      <c r="I164" s="70" t="s">
        <v>300</v>
      </c>
      <c r="J164" s="94">
        <v>237104</v>
      </c>
      <c r="K164" s="73">
        <v>62640</v>
      </c>
      <c r="L164" s="10"/>
    </row>
    <row r="165" spans="1:12" s="4" customFormat="1" ht="15" customHeight="1" x14ac:dyDescent="0.25">
      <c r="A165" s="50">
        <v>157</v>
      </c>
      <c r="B165" s="74">
        <v>101554942</v>
      </c>
      <c r="C165" s="64">
        <v>46083</v>
      </c>
      <c r="D165" s="77">
        <v>9067</v>
      </c>
      <c r="E165" s="65">
        <v>22448</v>
      </c>
      <c r="F165" s="65" t="s">
        <v>471</v>
      </c>
      <c r="G165" s="63" t="s">
        <v>299</v>
      </c>
      <c r="H165" s="88" t="s">
        <v>316</v>
      </c>
      <c r="I165" s="70" t="s">
        <v>300</v>
      </c>
      <c r="J165" s="94">
        <v>237104</v>
      </c>
      <c r="K165" s="73">
        <v>48720</v>
      </c>
      <c r="L165" s="10">
        <f>SUM(K164:K165)</f>
        <v>111360</v>
      </c>
    </row>
    <row r="166" spans="1:12" s="4" customFormat="1" ht="15" customHeight="1" x14ac:dyDescent="0.25">
      <c r="A166" s="50">
        <v>158</v>
      </c>
      <c r="B166" s="65">
        <v>131726011</v>
      </c>
      <c r="C166" s="35">
        <v>46028</v>
      </c>
      <c r="D166" s="13">
        <v>799</v>
      </c>
      <c r="E166" s="55">
        <v>22339</v>
      </c>
      <c r="F166" s="56" t="s">
        <v>210</v>
      </c>
      <c r="G166" s="13" t="s">
        <v>99</v>
      </c>
      <c r="H166" s="88" t="s">
        <v>315</v>
      </c>
      <c r="I166" s="17" t="s">
        <v>50</v>
      </c>
      <c r="J166" s="94">
        <v>234101</v>
      </c>
      <c r="K166" s="15">
        <v>226517.8</v>
      </c>
      <c r="L166" s="10"/>
    </row>
    <row r="167" spans="1:12" s="4" customFormat="1" ht="15" customHeight="1" x14ac:dyDescent="0.25">
      <c r="A167" s="50">
        <v>159</v>
      </c>
      <c r="B167" s="65">
        <v>131726011</v>
      </c>
      <c r="C167" s="35">
        <v>46094</v>
      </c>
      <c r="D167" s="13">
        <v>827</v>
      </c>
      <c r="E167" s="55">
        <v>22454</v>
      </c>
      <c r="F167" s="56" t="s">
        <v>470</v>
      </c>
      <c r="G167" s="13" t="s">
        <v>99</v>
      </c>
      <c r="H167" s="88" t="s">
        <v>315</v>
      </c>
      <c r="I167" s="17" t="s">
        <v>50</v>
      </c>
      <c r="J167" s="94">
        <v>234101</v>
      </c>
      <c r="K167" s="15">
        <v>182840</v>
      </c>
      <c r="L167" s="10">
        <f>SUM(K166:K167)</f>
        <v>409357.8</v>
      </c>
    </row>
    <row r="168" spans="1:12" s="4" customFormat="1" ht="15" customHeight="1" x14ac:dyDescent="0.25">
      <c r="A168" s="50">
        <v>160</v>
      </c>
      <c r="B168" s="65">
        <v>132522443</v>
      </c>
      <c r="C168" s="36">
        <v>45947</v>
      </c>
      <c r="D168" s="16">
        <v>1205</v>
      </c>
      <c r="E168" s="55">
        <v>22136</v>
      </c>
      <c r="F168" s="55" t="s">
        <v>167</v>
      </c>
      <c r="G168" s="16" t="s">
        <v>26</v>
      </c>
      <c r="H168" s="88" t="s">
        <v>315</v>
      </c>
      <c r="I168" s="17" t="s">
        <v>50</v>
      </c>
      <c r="J168" s="94">
        <v>234101</v>
      </c>
      <c r="K168" s="18">
        <v>150000</v>
      </c>
    </row>
    <row r="169" spans="1:12" s="4" customFormat="1" ht="15" customHeight="1" x14ac:dyDescent="0.25">
      <c r="A169" s="50">
        <v>161</v>
      </c>
      <c r="B169" s="65">
        <v>132522443</v>
      </c>
      <c r="C169" s="36">
        <v>46003</v>
      </c>
      <c r="D169" s="16">
        <v>1276</v>
      </c>
      <c r="E169" s="55">
        <v>22282</v>
      </c>
      <c r="F169" s="55" t="s">
        <v>248</v>
      </c>
      <c r="G169" s="16" t="s">
        <v>26</v>
      </c>
      <c r="H169" s="88" t="s">
        <v>315</v>
      </c>
      <c r="I169" s="17" t="s">
        <v>50</v>
      </c>
      <c r="J169" s="94">
        <v>234101</v>
      </c>
      <c r="K169" s="18">
        <v>225000</v>
      </c>
    </row>
    <row r="170" spans="1:12" s="4" customFormat="1" ht="15" customHeight="1" x14ac:dyDescent="0.25">
      <c r="A170" s="50">
        <v>162</v>
      </c>
      <c r="B170" s="65">
        <v>132522443</v>
      </c>
      <c r="C170" s="36">
        <v>46014</v>
      </c>
      <c r="D170" s="16">
        <v>1291</v>
      </c>
      <c r="E170" s="55">
        <v>22317</v>
      </c>
      <c r="F170" s="55" t="s">
        <v>157</v>
      </c>
      <c r="G170" s="16" t="s">
        <v>26</v>
      </c>
      <c r="H170" s="88" t="s">
        <v>315</v>
      </c>
      <c r="I170" s="17" t="s">
        <v>50</v>
      </c>
      <c r="J170" s="94">
        <v>234101</v>
      </c>
      <c r="K170" s="18">
        <v>225000</v>
      </c>
    </row>
    <row r="171" spans="1:12" s="4" customFormat="1" ht="15" customHeight="1" x14ac:dyDescent="0.25">
      <c r="A171" s="50">
        <v>163</v>
      </c>
      <c r="B171" s="65">
        <v>132522443</v>
      </c>
      <c r="C171" s="36">
        <v>46085</v>
      </c>
      <c r="D171" s="16">
        <v>1351</v>
      </c>
      <c r="E171" s="55">
        <v>22439</v>
      </c>
      <c r="F171" s="55" t="s">
        <v>217</v>
      </c>
      <c r="G171" s="16" t="s">
        <v>26</v>
      </c>
      <c r="H171" s="88" t="s">
        <v>315</v>
      </c>
      <c r="I171" s="17" t="s">
        <v>50</v>
      </c>
      <c r="J171" s="94">
        <v>234101</v>
      </c>
      <c r="K171" s="18">
        <v>150000</v>
      </c>
      <c r="L171" s="10">
        <f>SUM(K168:K171)</f>
        <v>750000</v>
      </c>
    </row>
    <row r="172" spans="1:12" s="4" customFormat="1" ht="30" customHeight="1" x14ac:dyDescent="0.25">
      <c r="A172" s="50">
        <v>164</v>
      </c>
      <c r="B172" s="65">
        <v>130186121</v>
      </c>
      <c r="C172" s="36">
        <v>46000</v>
      </c>
      <c r="D172" s="20">
        <v>537</v>
      </c>
      <c r="E172" s="20">
        <v>22284</v>
      </c>
      <c r="F172" s="17" t="s">
        <v>243</v>
      </c>
      <c r="G172" s="20" t="s">
        <v>27</v>
      </c>
      <c r="H172" s="88" t="s">
        <v>315</v>
      </c>
      <c r="I172" s="14" t="s">
        <v>244</v>
      </c>
      <c r="J172" s="94" t="s">
        <v>307</v>
      </c>
      <c r="K172" s="18">
        <v>107480</v>
      </c>
      <c r="L172" s="10"/>
    </row>
    <row r="173" spans="1:12" s="4" customFormat="1" ht="15.75" x14ac:dyDescent="0.25">
      <c r="A173" s="50">
        <v>165</v>
      </c>
      <c r="B173" s="65">
        <v>130186121</v>
      </c>
      <c r="C173" s="36">
        <v>46042</v>
      </c>
      <c r="D173" s="20">
        <v>611</v>
      </c>
      <c r="E173" s="20">
        <v>22366</v>
      </c>
      <c r="F173" s="17" t="s">
        <v>345</v>
      </c>
      <c r="G173" s="20" t="s">
        <v>27</v>
      </c>
      <c r="H173" s="88" t="s">
        <v>315</v>
      </c>
      <c r="I173" s="14" t="s">
        <v>75</v>
      </c>
      <c r="J173" s="94">
        <v>239301</v>
      </c>
      <c r="K173" s="18">
        <v>161424</v>
      </c>
      <c r="L173" s="10"/>
    </row>
    <row r="174" spans="1:12" s="4" customFormat="1" ht="15.75" x14ac:dyDescent="0.25">
      <c r="A174" s="50">
        <v>166</v>
      </c>
      <c r="B174" s="65">
        <v>130186121</v>
      </c>
      <c r="C174" s="36">
        <v>46071</v>
      </c>
      <c r="D174" s="20">
        <v>713</v>
      </c>
      <c r="E174" s="20">
        <v>22422</v>
      </c>
      <c r="F174" s="17" t="s">
        <v>445</v>
      </c>
      <c r="G174" s="20" t="s">
        <v>27</v>
      </c>
      <c r="H174" s="88" t="s">
        <v>315</v>
      </c>
      <c r="I174" s="14" t="s">
        <v>75</v>
      </c>
      <c r="J174" s="94">
        <v>239301</v>
      </c>
      <c r="K174" s="18">
        <v>140155.68</v>
      </c>
      <c r="L174" s="10"/>
    </row>
    <row r="175" spans="1:12" s="4" customFormat="1" ht="15" customHeight="1" x14ac:dyDescent="0.25">
      <c r="A175" s="50">
        <v>167</v>
      </c>
      <c r="B175" s="65">
        <v>130186121</v>
      </c>
      <c r="C175" s="36">
        <v>46105</v>
      </c>
      <c r="D175" s="20">
        <v>862</v>
      </c>
      <c r="E175" s="20">
        <v>22486</v>
      </c>
      <c r="F175" s="17" t="s">
        <v>498</v>
      </c>
      <c r="G175" s="20" t="s">
        <v>27</v>
      </c>
      <c r="H175" s="88" t="s">
        <v>315</v>
      </c>
      <c r="I175" s="14" t="s">
        <v>75</v>
      </c>
      <c r="J175" s="94">
        <v>239301</v>
      </c>
      <c r="K175" s="18">
        <v>238950</v>
      </c>
      <c r="L175" s="10">
        <f>SUM(K172:K175)</f>
        <v>648009.67999999993</v>
      </c>
    </row>
    <row r="176" spans="1:12" s="4" customFormat="1" ht="15" customHeight="1" x14ac:dyDescent="0.25">
      <c r="A176" s="50">
        <v>168</v>
      </c>
      <c r="B176" s="65">
        <v>132645431</v>
      </c>
      <c r="C176" s="36">
        <v>46034</v>
      </c>
      <c r="D176" s="20" t="s">
        <v>333</v>
      </c>
      <c r="E176" s="20">
        <v>22360</v>
      </c>
      <c r="F176" s="17" t="s">
        <v>334</v>
      </c>
      <c r="G176" s="20" t="s">
        <v>332</v>
      </c>
      <c r="H176" s="88" t="s">
        <v>315</v>
      </c>
      <c r="I176" s="14" t="s">
        <v>335</v>
      </c>
      <c r="J176" s="55">
        <v>233101</v>
      </c>
      <c r="K176" s="18">
        <v>127402.24000000001</v>
      </c>
      <c r="L176" s="10">
        <f>K176</f>
        <v>127402.24000000001</v>
      </c>
    </row>
    <row r="177" spans="1:12" s="4" customFormat="1" ht="15" customHeight="1" x14ac:dyDescent="0.25">
      <c r="A177" s="50">
        <v>169</v>
      </c>
      <c r="B177" s="65">
        <v>131878539</v>
      </c>
      <c r="C177" s="36">
        <v>46105</v>
      </c>
      <c r="D177" s="20">
        <v>773</v>
      </c>
      <c r="E177" s="20">
        <v>22469</v>
      </c>
      <c r="F177" s="17" t="s">
        <v>145</v>
      </c>
      <c r="G177" s="20" t="s">
        <v>499</v>
      </c>
      <c r="H177" s="88" t="s">
        <v>315</v>
      </c>
      <c r="I177" s="14" t="s">
        <v>45</v>
      </c>
      <c r="J177" s="117">
        <v>234101</v>
      </c>
      <c r="K177" s="18">
        <v>138000</v>
      </c>
      <c r="L177" s="10">
        <f>K177</f>
        <v>138000</v>
      </c>
    </row>
    <row r="178" spans="1:12" s="4" customFormat="1" ht="15.75" x14ac:dyDescent="0.25">
      <c r="A178" s="50">
        <v>170</v>
      </c>
      <c r="B178" s="65">
        <v>131860028</v>
      </c>
      <c r="C178" s="36">
        <v>45916</v>
      </c>
      <c r="D178" s="16">
        <v>12297</v>
      </c>
      <c r="E178" s="55">
        <v>22096</v>
      </c>
      <c r="F178" s="55" t="s">
        <v>168</v>
      </c>
      <c r="G178" s="16" t="s">
        <v>28</v>
      </c>
      <c r="H178" s="88" t="s">
        <v>315</v>
      </c>
      <c r="I178" s="14" t="s">
        <v>45</v>
      </c>
      <c r="J178" s="94">
        <v>234101</v>
      </c>
      <c r="K178" s="19">
        <v>233950</v>
      </c>
    </row>
    <row r="179" spans="1:12" s="4" customFormat="1" ht="15.75" x14ac:dyDescent="0.25">
      <c r="A179" s="50">
        <v>171</v>
      </c>
      <c r="B179" s="65">
        <v>131860028</v>
      </c>
      <c r="C179" s="36">
        <v>45944</v>
      </c>
      <c r="D179" s="16">
        <v>12499</v>
      </c>
      <c r="E179" s="55">
        <v>22151</v>
      </c>
      <c r="F179" s="55" t="s">
        <v>169</v>
      </c>
      <c r="G179" s="16" t="s">
        <v>28</v>
      </c>
      <c r="H179" s="88" t="s">
        <v>315</v>
      </c>
      <c r="I179" s="14" t="s">
        <v>45</v>
      </c>
      <c r="J179" s="94">
        <v>234101</v>
      </c>
      <c r="K179" s="19">
        <v>272000</v>
      </c>
    </row>
    <row r="180" spans="1:12" s="4" customFormat="1" ht="15.75" x14ac:dyDescent="0.25">
      <c r="A180" s="50">
        <v>172</v>
      </c>
      <c r="B180" s="65">
        <v>131860028</v>
      </c>
      <c r="C180" s="36">
        <v>45992</v>
      </c>
      <c r="D180" s="16">
        <v>12839</v>
      </c>
      <c r="E180" s="55">
        <v>22272</v>
      </c>
      <c r="F180" s="55" t="s">
        <v>229</v>
      </c>
      <c r="G180" s="16" t="s">
        <v>28</v>
      </c>
      <c r="H180" s="88" t="s">
        <v>315</v>
      </c>
      <c r="I180" s="14" t="s">
        <v>45</v>
      </c>
      <c r="J180" s="94">
        <v>234101</v>
      </c>
      <c r="K180" s="19">
        <v>219000</v>
      </c>
    </row>
    <row r="181" spans="1:12" s="4" customFormat="1" ht="15.75" x14ac:dyDescent="0.25">
      <c r="A181" s="50">
        <v>173</v>
      </c>
      <c r="B181" s="65">
        <v>131860028</v>
      </c>
      <c r="C181" s="36">
        <v>45994</v>
      </c>
      <c r="D181" s="16">
        <v>12857</v>
      </c>
      <c r="E181" s="55">
        <v>22079</v>
      </c>
      <c r="F181" s="55" t="s">
        <v>245</v>
      </c>
      <c r="G181" s="16" t="s">
        <v>28</v>
      </c>
      <c r="H181" s="88" t="s">
        <v>315</v>
      </c>
      <c r="I181" s="14" t="s">
        <v>45</v>
      </c>
      <c r="J181" s="94">
        <v>234101</v>
      </c>
      <c r="K181" s="19">
        <v>261000</v>
      </c>
    </row>
    <row r="182" spans="1:12" s="4" customFormat="1" ht="15.75" x14ac:dyDescent="0.25">
      <c r="A182" s="50">
        <v>174</v>
      </c>
      <c r="B182" s="65">
        <v>131860028</v>
      </c>
      <c r="C182" s="36">
        <v>46042</v>
      </c>
      <c r="D182" s="16">
        <v>13093</v>
      </c>
      <c r="E182" s="55">
        <v>22367</v>
      </c>
      <c r="F182" s="55" t="s">
        <v>344</v>
      </c>
      <c r="G182" s="16" t="s">
        <v>28</v>
      </c>
      <c r="H182" s="88" t="s">
        <v>315</v>
      </c>
      <c r="I182" s="14" t="s">
        <v>45</v>
      </c>
      <c r="J182" s="94">
        <v>234101</v>
      </c>
      <c r="K182" s="19">
        <v>267300</v>
      </c>
    </row>
    <row r="183" spans="1:12" s="4" customFormat="1" ht="15.75" x14ac:dyDescent="0.25">
      <c r="A183" s="50">
        <v>175</v>
      </c>
      <c r="B183" s="65">
        <v>131860028</v>
      </c>
      <c r="C183" s="36">
        <v>46064</v>
      </c>
      <c r="D183" s="16">
        <v>13242</v>
      </c>
      <c r="E183" s="55">
        <v>22404</v>
      </c>
      <c r="F183" s="55" t="s">
        <v>423</v>
      </c>
      <c r="G183" s="16" t="s">
        <v>28</v>
      </c>
      <c r="H183" s="88" t="s">
        <v>315</v>
      </c>
      <c r="I183" s="14" t="s">
        <v>45</v>
      </c>
      <c r="J183" s="94">
        <v>234101</v>
      </c>
      <c r="K183" s="19">
        <v>267300</v>
      </c>
    </row>
    <row r="184" spans="1:12" s="4" customFormat="1" ht="15.75" x14ac:dyDescent="0.25">
      <c r="A184" s="50">
        <v>176</v>
      </c>
      <c r="B184" s="65">
        <v>131860028</v>
      </c>
      <c r="C184" s="36">
        <v>46107</v>
      </c>
      <c r="D184" s="16">
        <v>13524</v>
      </c>
      <c r="E184" s="55">
        <v>22481</v>
      </c>
      <c r="F184" s="55" t="s">
        <v>500</v>
      </c>
      <c r="G184" s="16" t="s">
        <v>28</v>
      </c>
      <c r="H184" s="88" t="s">
        <v>315</v>
      </c>
      <c r="I184" s="14" t="s">
        <v>45</v>
      </c>
      <c r="J184" s="94">
        <v>234101</v>
      </c>
      <c r="K184" s="19">
        <v>271050</v>
      </c>
      <c r="L184" s="10">
        <f>SUM(K178:K184)</f>
        <v>1791600</v>
      </c>
    </row>
    <row r="185" spans="1:12" s="4" customFormat="1" ht="15.75" x14ac:dyDescent="0.25">
      <c r="A185" s="50">
        <v>177</v>
      </c>
      <c r="B185" s="65">
        <v>131907512</v>
      </c>
      <c r="C185" s="36">
        <v>46028</v>
      </c>
      <c r="D185" s="16">
        <v>1116</v>
      </c>
      <c r="E185" s="55">
        <v>22361</v>
      </c>
      <c r="F185" s="55" t="s">
        <v>347</v>
      </c>
      <c r="G185" s="16" t="s">
        <v>29</v>
      </c>
      <c r="H185" s="88" t="s">
        <v>315</v>
      </c>
      <c r="I185" s="14" t="s">
        <v>75</v>
      </c>
      <c r="J185" s="94">
        <v>239301</v>
      </c>
      <c r="K185" s="18">
        <v>271750</v>
      </c>
      <c r="L185" s="10">
        <f>SUM(K185:K185)</f>
        <v>271750</v>
      </c>
    </row>
    <row r="186" spans="1:12" s="4" customFormat="1" ht="15.75" x14ac:dyDescent="0.25">
      <c r="A186" s="50">
        <v>178</v>
      </c>
      <c r="B186" s="65">
        <v>101625589</v>
      </c>
      <c r="C186" s="36">
        <v>45993</v>
      </c>
      <c r="D186" s="20">
        <v>10184138</v>
      </c>
      <c r="E186" s="20">
        <v>22302</v>
      </c>
      <c r="F186" s="17" t="s">
        <v>258</v>
      </c>
      <c r="G186" s="20" t="s">
        <v>30</v>
      </c>
      <c r="H186" s="88" t="s">
        <v>315</v>
      </c>
      <c r="I186" s="14" t="s">
        <v>45</v>
      </c>
      <c r="J186" s="94">
        <v>234101</v>
      </c>
      <c r="K186" s="19">
        <v>222740</v>
      </c>
    </row>
    <row r="187" spans="1:12" s="4" customFormat="1" ht="15.75" x14ac:dyDescent="0.25">
      <c r="A187" s="50">
        <v>179</v>
      </c>
      <c r="B187" s="65">
        <v>101625589</v>
      </c>
      <c r="C187" s="36">
        <v>45993</v>
      </c>
      <c r="D187" s="20">
        <v>10184210</v>
      </c>
      <c r="E187" s="20">
        <v>22313</v>
      </c>
      <c r="F187" s="17" t="s">
        <v>257</v>
      </c>
      <c r="G187" s="20" t="s">
        <v>30</v>
      </c>
      <c r="H187" s="88" t="s">
        <v>315</v>
      </c>
      <c r="I187" s="14" t="s">
        <v>75</v>
      </c>
      <c r="J187" s="94">
        <v>239301</v>
      </c>
      <c r="K187" s="19">
        <v>261294.22</v>
      </c>
    </row>
    <row r="188" spans="1:12" s="4" customFormat="1" ht="33.75" customHeight="1" x14ac:dyDescent="0.25">
      <c r="A188" s="50">
        <v>180</v>
      </c>
      <c r="B188" s="65">
        <v>101625589</v>
      </c>
      <c r="C188" s="36">
        <v>46030</v>
      </c>
      <c r="D188" s="20">
        <v>10186732</v>
      </c>
      <c r="E188" s="20">
        <v>22376</v>
      </c>
      <c r="F188" s="17" t="s">
        <v>348</v>
      </c>
      <c r="G188" s="20" t="s">
        <v>30</v>
      </c>
      <c r="H188" s="88" t="s">
        <v>315</v>
      </c>
      <c r="I188" s="14" t="s">
        <v>75</v>
      </c>
      <c r="J188" s="94" t="s">
        <v>349</v>
      </c>
      <c r="K188" s="19">
        <v>206500</v>
      </c>
      <c r="L188" s="10">
        <f>SUM(K186:K188)</f>
        <v>690534.22</v>
      </c>
    </row>
    <row r="189" spans="1:12" s="4" customFormat="1" ht="15.75" x14ac:dyDescent="0.25">
      <c r="A189" s="50">
        <v>181</v>
      </c>
      <c r="B189" s="65">
        <v>103031889</v>
      </c>
      <c r="C189" s="36">
        <v>46049</v>
      </c>
      <c r="D189" s="20">
        <v>133406</v>
      </c>
      <c r="E189" s="20">
        <v>22377</v>
      </c>
      <c r="F189" s="17" t="s">
        <v>351</v>
      </c>
      <c r="G189" s="20" t="s">
        <v>350</v>
      </c>
      <c r="H189" s="88" t="s">
        <v>315</v>
      </c>
      <c r="I189" s="14" t="s">
        <v>75</v>
      </c>
      <c r="J189" s="94">
        <v>239301</v>
      </c>
      <c r="K189" s="19">
        <v>13579.44</v>
      </c>
      <c r="L189" s="10">
        <f>K189</f>
        <v>13579.44</v>
      </c>
    </row>
    <row r="190" spans="1:12" s="4" customFormat="1" ht="15" customHeight="1" x14ac:dyDescent="0.25">
      <c r="A190" s="50">
        <v>182</v>
      </c>
      <c r="B190" s="65">
        <v>131718434</v>
      </c>
      <c r="C190" s="36">
        <v>46063</v>
      </c>
      <c r="D190" s="16">
        <v>548</v>
      </c>
      <c r="E190" s="55">
        <v>22405</v>
      </c>
      <c r="F190" s="57" t="s">
        <v>422</v>
      </c>
      <c r="G190" s="16" t="s">
        <v>84</v>
      </c>
      <c r="H190" s="88" t="s">
        <v>315</v>
      </c>
      <c r="I190" s="17" t="s">
        <v>46</v>
      </c>
      <c r="J190" s="94">
        <v>239301</v>
      </c>
      <c r="K190" s="18">
        <v>119700</v>
      </c>
      <c r="L190" s="10">
        <f>K190</f>
        <v>119700</v>
      </c>
    </row>
    <row r="191" spans="1:12" s="4" customFormat="1" ht="15" customHeight="1" x14ac:dyDescent="0.25">
      <c r="A191" s="50">
        <v>183</v>
      </c>
      <c r="B191" s="65">
        <v>117840652</v>
      </c>
      <c r="C191" s="36">
        <v>45964</v>
      </c>
      <c r="D191" s="16">
        <v>11811</v>
      </c>
      <c r="E191" s="55">
        <v>22205</v>
      </c>
      <c r="F191" s="56" t="s">
        <v>188</v>
      </c>
      <c r="G191" s="44" t="s">
        <v>91</v>
      </c>
      <c r="H191" s="88" t="s">
        <v>315</v>
      </c>
      <c r="I191" s="28" t="s">
        <v>67</v>
      </c>
      <c r="J191" s="94">
        <v>239301</v>
      </c>
      <c r="K191" s="21">
        <v>167324</v>
      </c>
      <c r="L191" s="10"/>
    </row>
    <row r="192" spans="1:12" s="4" customFormat="1" ht="15" customHeight="1" x14ac:dyDescent="0.25">
      <c r="A192" s="50">
        <v>184</v>
      </c>
      <c r="B192" s="65">
        <v>117840652</v>
      </c>
      <c r="C192" s="36">
        <v>45985</v>
      </c>
      <c r="D192" s="16">
        <v>11933</v>
      </c>
      <c r="E192" s="55">
        <v>22250</v>
      </c>
      <c r="F192" s="56" t="s">
        <v>218</v>
      </c>
      <c r="G192" s="44" t="s">
        <v>91</v>
      </c>
      <c r="H192" s="88" t="s">
        <v>315</v>
      </c>
      <c r="I192" s="28" t="s">
        <v>67</v>
      </c>
      <c r="J192" s="94">
        <v>239301</v>
      </c>
      <c r="K192" s="21">
        <v>9440</v>
      </c>
      <c r="L192" s="10"/>
    </row>
    <row r="193" spans="1:12" s="4" customFormat="1" ht="15" customHeight="1" x14ac:dyDescent="0.25">
      <c r="A193" s="50">
        <v>185</v>
      </c>
      <c r="B193" s="65">
        <v>117840652</v>
      </c>
      <c r="C193" s="36">
        <v>46013</v>
      </c>
      <c r="D193" s="16">
        <v>12101</v>
      </c>
      <c r="E193" s="55">
        <v>22296</v>
      </c>
      <c r="F193" s="56" t="s">
        <v>274</v>
      </c>
      <c r="G193" s="44" t="s">
        <v>91</v>
      </c>
      <c r="H193" s="88" t="s">
        <v>315</v>
      </c>
      <c r="I193" s="28" t="s">
        <v>67</v>
      </c>
      <c r="J193" s="94">
        <v>239301</v>
      </c>
      <c r="K193" s="21">
        <v>227190</v>
      </c>
      <c r="L193" s="11">
        <f>SUM(K191:K193)</f>
        <v>403954</v>
      </c>
    </row>
    <row r="194" spans="1:12" s="4" customFormat="1" ht="15" customHeight="1" x14ac:dyDescent="0.25">
      <c r="A194" s="50">
        <v>186</v>
      </c>
      <c r="B194" s="65">
        <v>132803282</v>
      </c>
      <c r="C194" s="35">
        <v>45939</v>
      </c>
      <c r="D194" s="13">
        <v>109</v>
      </c>
      <c r="E194" s="57">
        <v>22144</v>
      </c>
      <c r="F194" s="57" t="s">
        <v>170</v>
      </c>
      <c r="G194" s="16" t="s">
        <v>31</v>
      </c>
      <c r="H194" s="88" t="s">
        <v>316</v>
      </c>
      <c r="I194" s="27" t="s">
        <v>55</v>
      </c>
      <c r="J194" s="94">
        <v>227204</v>
      </c>
      <c r="K194" s="24">
        <v>200600</v>
      </c>
    </row>
    <row r="195" spans="1:12" s="4" customFormat="1" ht="15" customHeight="1" x14ac:dyDescent="0.25">
      <c r="A195" s="50">
        <v>187</v>
      </c>
      <c r="B195" s="65">
        <v>132803282</v>
      </c>
      <c r="C195" s="35">
        <v>45973</v>
      </c>
      <c r="D195" s="13">
        <v>110</v>
      </c>
      <c r="E195" s="57">
        <v>22234</v>
      </c>
      <c r="F195" s="57" t="s">
        <v>211</v>
      </c>
      <c r="G195" s="16" t="s">
        <v>31</v>
      </c>
      <c r="H195" s="88" t="s">
        <v>316</v>
      </c>
      <c r="I195" s="27" t="s">
        <v>55</v>
      </c>
      <c r="J195" s="94">
        <v>229101</v>
      </c>
      <c r="K195" s="24">
        <v>191160</v>
      </c>
    </row>
    <row r="196" spans="1:12" s="4" customFormat="1" ht="15" customHeight="1" x14ac:dyDescent="0.25">
      <c r="A196" s="50">
        <v>188</v>
      </c>
      <c r="B196" s="65">
        <v>132803282</v>
      </c>
      <c r="C196" s="35">
        <v>46029</v>
      </c>
      <c r="D196" s="13">
        <v>111</v>
      </c>
      <c r="E196" s="57">
        <v>22340</v>
      </c>
      <c r="F196" s="57" t="s">
        <v>331</v>
      </c>
      <c r="G196" s="16" t="s">
        <v>31</v>
      </c>
      <c r="H196" s="88" t="s">
        <v>316</v>
      </c>
      <c r="I196" s="27" t="s">
        <v>55</v>
      </c>
      <c r="J196" s="94">
        <v>227204</v>
      </c>
      <c r="K196" s="24">
        <v>578200</v>
      </c>
    </row>
    <row r="197" spans="1:12" s="4" customFormat="1" ht="15" customHeight="1" x14ac:dyDescent="0.25">
      <c r="A197" s="50">
        <v>189</v>
      </c>
      <c r="B197" s="65">
        <v>132803282</v>
      </c>
      <c r="C197" s="35">
        <v>46034</v>
      </c>
      <c r="D197" s="13">
        <v>112</v>
      </c>
      <c r="E197" s="57">
        <v>22341</v>
      </c>
      <c r="F197" s="57" t="s">
        <v>166</v>
      </c>
      <c r="G197" s="16" t="s">
        <v>31</v>
      </c>
      <c r="H197" s="88" t="s">
        <v>316</v>
      </c>
      <c r="I197" s="27" t="s">
        <v>55</v>
      </c>
      <c r="J197" s="94">
        <v>227204</v>
      </c>
      <c r="K197" s="24">
        <v>88500</v>
      </c>
    </row>
    <row r="198" spans="1:12" s="4" customFormat="1" ht="15" customHeight="1" x14ac:dyDescent="0.25">
      <c r="A198" s="50">
        <v>190</v>
      </c>
      <c r="B198" s="65">
        <v>132803282</v>
      </c>
      <c r="C198" s="35">
        <v>46055</v>
      </c>
      <c r="D198" s="13">
        <v>113</v>
      </c>
      <c r="E198" s="57">
        <v>22401</v>
      </c>
      <c r="F198" s="57" t="s">
        <v>425</v>
      </c>
      <c r="G198" s="16" t="s">
        <v>31</v>
      </c>
      <c r="H198" s="88" t="s">
        <v>316</v>
      </c>
      <c r="I198" s="27" t="s">
        <v>55</v>
      </c>
      <c r="J198" s="94">
        <v>227204</v>
      </c>
      <c r="K198" s="24">
        <v>141600</v>
      </c>
      <c r="L198" s="10">
        <f>SUM(K194:K198)</f>
        <v>1200060</v>
      </c>
    </row>
    <row r="199" spans="1:12" s="4" customFormat="1" ht="48" customHeight="1" x14ac:dyDescent="0.25">
      <c r="A199" s="50">
        <v>191</v>
      </c>
      <c r="B199" s="65" t="s">
        <v>207</v>
      </c>
      <c r="C199" s="35">
        <v>46008</v>
      </c>
      <c r="D199" s="13">
        <v>295</v>
      </c>
      <c r="E199" s="55">
        <v>22290</v>
      </c>
      <c r="F199" s="55" t="s">
        <v>254</v>
      </c>
      <c r="G199" s="13" t="s">
        <v>81</v>
      </c>
      <c r="H199" s="88" t="s">
        <v>315</v>
      </c>
      <c r="I199" s="14" t="s">
        <v>255</v>
      </c>
      <c r="J199" s="94" t="s">
        <v>308</v>
      </c>
      <c r="K199" s="15">
        <v>33400</v>
      </c>
      <c r="L199" s="10"/>
    </row>
    <row r="200" spans="1:12" s="4" customFormat="1" ht="48" customHeight="1" x14ac:dyDescent="0.25">
      <c r="A200" s="50">
        <v>192</v>
      </c>
      <c r="B200" s="65" t="s">
        <v>207</v>
      </c>
      <c r="C200" s="35">
        <v>46059</v>
      </c>
      <c r="D200" s="13">
        <v>299</v>
      </c>
      <c r="E200" s="55">
        <v>22395</v>
      </c>
      <c r="F200" s="55" t="s">
        <v>379</v>
      </c>
      <c r="G200" s="13" t="s">
        <v>81</v>
      </c>
      <c r="H200" s="88" t="s">
        <v>315</v>
      </c>
      <c r="I200" s="14" t="s">
        <v>380</v>
      </c>
      <c r="J200" s="94" t="s">
        <v>381</v>
      </c>
      <c r="K200" s="15">
        <v>105500</v>
      </c>
      <c r="L200" s="10"/>
    </row>
    <row r="201" spans="1:12" s="4" customFormat="1" ht="48" customHeight="1" x14ac:dyDescent="0.25">
      <c r="A201" s="50">
        <v>193</v>
      </c>
      <c r="B201" s="65" t="s">
        <v>207</v>
      </c>
      <c r="C201" s="35">
        <v>46071</v>
      </c>
      <c r="D201" s="13">
        <v>300</v>
      </c>
      <c r="E201" s="55">
        <v>22414</v>
      </c>
      <c r="F201" s="55" t="s">
        <v>429</v>
      </c>
      <c r="G201" s="13" t="s">
        <v>81</v>
      </c>
      <c r="H201" s="88" t="s">
        <v>315</v>
      </c>
      <c r="I201" s="14" t="s">
        <v>430</v>
      </c>
      <c r="J201" s="94" t="s">
        <v>431</v>
      </c>
      <c r="K201" s="15">
        <v>5000</v>
      </c>
      <c r="L201" s="10"/>
    </row>
    <row r="202" spans="1:12" s="4" customFormat="1" ht="30" customHeight="1" x14ac:dyDescent="0.25">
      <c r="A202" s="50">
        <v>194</v>
      </c>
      <c r="B202" s="65" t="s">
        <v>207</v>
      </c>
      <c r="C202" s="35">
        <v>46105</v>
      </c>
      <c r="D202" s="13">
        <v>301</v>
      </c>
      <c r="E202" s="55">
        <v>22465</v>
      </c>
      <c r="F202" s="55" t="s">
        <v>429</v>
      </c>
      <c r="G202" s="13" t="s">
        <v>81</v>
      </c>
      <c r="H202" s="88" t="s">
        <v>315</v>
      </c>
      <c r="I202" s="89" t="s">
        <v>481</v>
      </c>
      <c r="J202" s="94" t="s">
        <v>482</v>
      </c>
      <c r="K202" s="15">
        <v>56500</v>
      </c>
      <c r="L202" s="10">
        <f>SUM(K199:K202)</f>
        <v>200400</v>
      </c>
    </row>
    <row r="203" spans="1:12" s="4" customFormat="1" ht="15.75" x14ac:dyDescent="0.25">
      <c r="A203" s="50">
        <v>195</v>
      </c>
      <c r="B203" s="65">
        <v>102003319</v>
      </c>
      <c r="C203" s="35">
        <v>46050</v>
      </c>
      <c r="D203" s="13">
        <v>1400021566</v>
      </c>
      <c r="E203" s="55">
        <v>22382</v>
      </c>
      <c r="F203" s="55" t="s">
        <v>363</v>
      </c>
      <c r="G203" s="91" t="s">
        <v>361</v>
      </c>
      <c r="H203" s="88" t="s">
        <v>315</v>
      </c>
      <c r="I203" s="92" t="s">
        <v>362</v>
      </c>
      <c r="J203" s="94">
        <v>261401</v>
      </c>
      <c r="K203" s="15">
        <v>138000</v>
      </c>
      <c r="L203" s="10">
        <f>K203</f>
        <v>138000</v>
      </c>
    </row>
    <row r="204" spans="1:12" s="4" customFormat="1" ht="16.5" customHeight="1" x14ac:dyDescent="0.25">
      <c r="A204" s="50">
        <v>196</v>
      </c>
      <c r="B204" s="65">
        <v>130663157</v>
      </c>
      <c r="C204" s="36">
        <v>46049</v>
      </c>
      <c r="D204" s="26">
        <v>12263</v>
      </c>
      <c r="E204" s="55">
        <v>22379</v>
      </c>
      <c r="F204" s="17" t="s">
        <v>365</v>
      </c>
      <c r="G204" s="20" t="s">
        <v>32</v>
      </c>
      <c r="H204" s="88" t="s">
        <v>315</v>
      </c>
      <c r="I204" s="17" t="s">
        <v>50</v>
      </c>
      <c r="J204" s="94">
        <v>234101</v>
      </c>
      <c r="K204" s="19">
        <v>245860</v>
      </c>
      <c r="L204" s="10">
        <f>K204</f>
        <v>245860</v>
      </c>
    </row>
    <row r="205" spans="1:12" s="4" customFormat="1" ht="16.5" customHeight="1" x14ac:dyDescent="0.25">
      <c r="A205" s="50">
        <v>197</v>
      </c>
      <c r="B205" s="65">
        <v>130585172</v>
      </c>
      <c r="C205" s="36">
        <v>46050</v>
      </c>
      <c r="D205" s="26">
        <v>1776</v>
      </c>
      <c r="E205" s="55">
        <v>22389</v>
      </c>
      <c r="F205" s="17" t="s">
        <v>366</v>
      </c>
      <c r="G205" s="20" t="s">
        <v>360</v>
      </c>
      <c r="H205" s="88" t="s">
        <v>316</v>
      </c>
      <c r="I205" s="17" t="s">
        <v>55</v>
      </c>
      <c r="J205" s="94">
        <v>227208</v>
      </c>
      <c r="K205" s="19">
        <v>29800</v>
      </c>
      <c r="L205" s="10">
        <f>K205</f>
        <v>29800</v>
      </c>
    </row>
    <row r="206" spans="1:12" s="4" customFormat="1" ht="16.5" customHeight="1" x14ac:dyDescent="0.25">
      <c r="A206" s="50">
        <v>198</v>
      </c>
      <c r="B206" s="65">
        <v>130253562</v>
      </c>
      <c r="C206" s="35">
        <v>46014</v>
      </c>
      <c r="D206" s="13">
        <v>668</v>
      </c>
      <c r="E206" s="55">
        <v>22318</v>
      </c>
      <c r="F206" s="57" t="s">
        <v>279</v>
      </c>
      <c r="G206" s="20" t="s">
        <v>33</v>
      </c>
      <c r="H206" s="88" t="s">
        <v>316</v>
      </c>
      <c r="I206" s="27" t="s">
        <v>59</v>
      </c>
      <c r="J206" s="94">
        <v>227206</v>
      </c>
      <c r="K206" s="24">
        <v>61340</v>
      </c>
      <c r="L206" s="10"/>
    </row>
    <row r="207" spans="1:12" s="4" customFormat="1" ht="16.5" customHeight="1" x14ac:dyDescent="0.25">
      <c r="A207" s="50">
        <v>199</v>
      </c>
      <c r="B207" s="65">
        <v>130253562</v>
      </c>
      <c r="C207" s="35">
        <v>46041</v>
      </c>
      <c r="D207" s="13">
        <v>37145</v>
      </c>
      <c r="E207" s="55">
        <v>22363</v>
      </c>
      <c r="F207" s="57" t="s">
        <v>341</v>
      </c>
      <c r="G207" s="20" t="s">
        <v>33</v>
      </c>
      <c r="H207" s="88" t="s">
        <v>316</v>
      </c>
      <c r="I207" s="27" t="s">
        <v>342</v>
      </c>
      <c r="J207" s="94">
        <v>239601</v>
      </c>
      <c r="K207" s="24">
        <v>31700</v>
      </c>
      <c r="L207" s="10"/>
    </row>
    <row r="208" spans="1:12" s="4" customFormat="1" ht="16.5" customHeight="1" x14ac:dyDescent="0.25">
      <c r="A208" s="50">
        <v>200</v>
      </c>
      <c r="B208" s="65">
        <v>130253562</v>
      </c>
      <c r="C208" s="35">
        <v>46085</v>
      </c>
      <c r="D208" s="13">
        <v>37251</v>
      </c>
      <c r="E208" s="55">
        <v>22436</v>
      </c>
      <c r="F208" s="57" t="s">
        <v>460</v>
      </c>
      <c r="G208" s="20" t="s">
        <v>33</v>
      </c>
      <c r="H208" s="88" t="s">
        <v>316</v>
      </c>
      <c r="I208" s="27" t="s">
        <v>461</v>
      </c>
      <c r="J208" s="94">
        <v>235301</v>
      </c>
      <c r="K208" s="24">
        <v>22000</v>
      </c>
      <c r="L208" s="10"/>
    </row>
    <row r="209" spans="1:12" s="4" customFormat="1" ht="16.5" customHeight="1" x14ac:dyDescent="0.25">
      <c r="A209" s="50">
        <v>201</v>
      </c>
      <c r="B209" s="65">
        <v>130253562</v>
      </c>
      <c r="C209" s="71">
        <v>46106</v>
      </c>
      <c r="D209" s="91">
        <v>37309</v>
      </c>
      <c r="E209" s="55">
        <v>22477</v>
      </c>
      <c r="F209" s="76" t="s">
        <v>483</v>
      </c>
      <c r="G209" s="20" t="s">
        <v>33</v>
      </c>
      <c r="H209" s="88" t="s">
        <v>316</v>
      </c>
      <c r="I209" s="27" t="s">
        <v>461</v>
      </c>
      <c r="J209" s="94">
        <v>227208</v>
      </c>
      <c r="K209" s="72">
        <v>13570</v>
      </c>
      <c r="L209" s="10"/>
    </row>
    <row r="210" spans="1:12" s="4" customFormat="1" ht="16.5" customHeight="1" x14ac:dyDescent="0.25">
      <c r="A210" s="50">
        <v>202</v>
      </c>
      <c r="B210" s="65">
        <v>130253562</v>
      </c>
      <c r="C210" s="71">
        <v>46106</v>
      </c>
      <c r="D210" s="91">
        <v>37310</v>
      </c>
      <c r="E210" s="55">
        <v>22478</v>
      </c>
      <c r="F210" s="76" t="s">
        <v>484</v>
      </c>
      <c r="G210" s="20" t="s">
        <v>33</v>
      </c>
      <c r="H210" s="88" t="s">
        <v>316</v>
      </c>
      <c r="I210" s="27" t="s">
        <v>461</v>
      </c>
      <c r="J210" s="94">
        <v>227208</v>
      </c>
      <c r="K210" s="72">
        <v>20200</v>
      </c>
      <c r="L210" s="10"/>
    </row>
    <row r="211" spans="1:12" s="4" customFormat="1" ht="16.5" customHeight="1" x14ac:dyDescent="0.25">
      <c r="A211" s="50">
        <v>203</v>
      </c>
      <c r="B211" s="65">
        <v>130253562</v>
      </c>
      <c r="C211" s="71">
        <v>46106</v>
      </c>
      <c r="D211" s="91">
        <v>37311</v>
      </c>
      <c r="E211" s="55">
        <v>22475</v>
      </c>
      <c r="F211" s="76" t="s">
        <v>485</v>
      </c>
      <c r="G211" s="20" t="s">
        <v>33</v>
      </c>
      <c r="H211" s="88" t="s">
        <v>316</v>
      </c>
      <c r="I211" s="27" t="s">
        <v>461</v>
      </c>
      <c r="J211" s="94">
        <v>227208</v>
      </c>
      <c r="K211" s="72">
        <v>31520</v>
      </c>
      <c r="L211" s="10"/>
    </row>
    <row r="212" spans="1:12" s="4" customFormat="1" ht="14.25" customHeight="1" x14ac:dyDescent="0.25">
      <c r="A212" s="50">
        <v>204</v>
      </c>
      <c r="B212" s="65">
        <v>130253562</v>
      </c>
      <c r="C212" s="71">
        <v>46106</v>
      </c>
      <c r="D212" s="91">
        <v>37312</v>
      </c>
      <c r="E212" s="55">
        <v>22476</v>
      </c>
      <c r="F212" s="76" t="s">
        <v>486</v>
      </c>
      <c r="G212" s="20" t="s">
        <v>33</v>
      </c>
      <c r="H212" s="88" t="s">
        <v>316</v>
      </c>
      <c r="I212" s="27" t="s">
        <v>461</v>
      </c>
      <c r="J212" s="94">
        <v>227208</v>
      </c>
      <c r="K212" s="72">
        <v>29380</v>
      </c>
      <c r="L212" s="10">
        <f>SUM(K206:K212)</f>
        <v>209710</v>
      </c>
    </row>
    <row r="213" spans="1:12" s="4" customFormat="1" ht="14.25" customHeight="1" x14ac:dyDescent="0.25">
      <c r="A213" s="50">
        <v>205</v>
      </c>
      <c r="B213" s="74">
        <v>22400167585</v>
      </c>
      <c r="C213" s="35">
        <v>46008</v>
      </c>
      <c r="D213" s="13">
        <v>843</v>
      </c>
      <c r="E213" s="55">
        <v>22321</v>
      </c>
      <c r="F213" s="57" t="s">
        <v>285</v>
      </c>
      <c r="G213" s="20" t="s">
        <v>284</v>
      </c>
      <c r="H213" s="88" t="s">
        <v>315</v>
      </c>
      <c r="I213" s="27" t="s">
        <v>52</v>
      </c>
      <c r="J213" s="94">
        <v>239101</v>
      </c>
      <c r="K213" s="24">
        <v>485965.3</v>
      </c>
      <c r="L213" s="10">
        <f>K213</f>
        <v>485965.3</v>
      </c>
    </row>
    <row r="214" spans="1:12" s="4" customFormat="1" ht="14.25" customHeight="1" x14ac:dyDescent="0.25">
      <c r="A214" s="50">
        <v>206</v>
      </c>
      <c r="B214" s="65">
        <v>122001212</v>
      </c>
      <c r="C214" s="36">
        <v>45993</v>
      </c>
      <c r="D214" s="16">
        <v>90301979</v>
      </c>
      <c r="E214" s="55">
        <v>22256</v>
      </c>
      <c r="F214" s="55" t="s">
        <v>225</v>
      </c>
      <c r="G214" s="20" t="s">
        <v>66</v>
      </c>
      <c r="H214" s="88" t="s">
        <v>315</v>
      </c>
      <c r="I214" s="17" t="s">
        <v>46</v>
      </c>
      <c r="J214" s="94">
        <v>239301</v>
      </c>
      <c r="K214" s="19">
        <v>239415.01</v>
      </c>
      <c r="L214" s="10"/>
    </row>
    <row r="215" spans="1:12" s="4" customFormat="1" ht="14.25" customHeight="1" x14ac:dyDescent="0.25">
      <c r="A215" s="50">
        <v>207</v>
      </c>
      <c r="B215" s="65">
        <v>122001212</v>
      </c>
      <c r="C215" s="36">
        <v>46055</v>
      </c>
      <c r="D215" s="16">
        <v>90315591</v>
      </c>
      <c r="E215" s="55">
        <v>22406</v>
      </c>
      <c r="F215" s="55" t="s">
        <v>421</v>
      </c>
      <c r="G215" s="20" t="s">
        <v>66</v>
      </c>
      <c r="H215" s="88" t="s">
        <v>315</v>
      </c>
      <c r="I215" s="17" t="s">
        <v>46</v>
      </c>
      <c r="J215" s="94">
        <v>239301</v>
      </c>
      <c r="K215" s="19">
        <v>179561.26</v>
      </c>
      <c r="L215" s="10"/>
    </row>
    <row r="216" spans="1:12" s="4" customFormat="1" ht="15.75" x14ac:dyDescent="0.25">
      <c r="A216" s="50">
        <v>208</v>
      </c>
      <c r="B216" s="65">
        <v>122001212</v>
      </c>
      <c r="C216" s="36">
        <v>46086</v>
      </c>
      <c r="D216" s="16">
        <v>90322832</v>
      </c>
      <c r="E216" s="55">
        <v>22444</v>
      </c>
      <c r="F216" s="55" t="s">
        <v>127</v>
      </c>
      <c r="G216" s="20" t="s">
        <v>66</v>
      </c>
      <c r="H216" s="88" t="s">
        <v>315</v>
      </c>
      <c r="I216" s="27" t="s">
        <v>45</v>
      </c>
      <c r="J216" s="94">
        <v>234101</v>
      </c>
      <c r="K216" s="19">
        <v>271903</v>
      </c>
      <c r="L216" s="10">
        <f>K214+K216</f>
        <v>511318.01</v>
      </c>
    </row>
    <row r="217" spans="1:12" s="4" customFormat="1" ht="45.75" customHeight="1" x14ac:dyDescent="0.25">
      <c r="A217" s="50">
        <v>209</v>
      </c>
      <c r="B217" s="74">
        <v>130677581</v>
      </c>
      <c r="C217" s="64">
        <v>46013</v>
      </c>
      <c r="D217" s="77">
        <v>358</v>
      </c>
      <c r="E217" s="65">
        <v>22325</v>
      </c>
      <c r="F217" s="65" t="s">
        <v>297</v>
      </c>
      <c r="G217" s="74" t="s">
        <v>296</v>
      </c>
      <c r="H217" s="88" t="s">
        <v>315</v>
      </c>
      <c r="I217" s="89" t="s">
        <v>456</v>
      </c>
      <c r="J217" s="94" t="s">
        <v>309</v>
      </c>
      <c r="K217" s="73">
        <v>267779.28000000003</v>
      </c>
      <c r="L217" s="10">
        <f>K217</f>
        <v>267779.28000000003</v>
      </c>
    </row>
    <row r="218" spans="1:12" s="4" customFormat="1" ht="18" customHeight="1" x14ac:dyDescent="0.25">
      <c r="A218" s="50">
        <v>210</v>
      </c>
      <c r="B218" s="65">
        <v>133378981</v>
      </c>
      <c r="C218" s="36">
        <v>45967</v>
      </c>
      <c r="D218" s="16">
        <v>4107</v>
      </c>
      <c r="E218" s="55">
        <v>22215</v>
      </c>
      <c r="F218" s="55" t="s">
        <v>200</v>
      </c>
      <c r="G218" s="17" t="s">
        <v>198</v>
      </c>
      <c r="H218" s="88" t="s">
        <v>315</v>
      </c>
      <c r="I218" s="14" t="s">
        <v>199</v>
      </c>
      <c r="J218" s="94">
        <v>234101</v>
      </c>
      <c r="K218" s="19">
        <v>240000</v>
      </c>
      <c r="L218" s="10">
        <f>K218</f>
        <v>240000</v>
      </c>
    </row>
    <row r="219" spans="1:12" s="4" customFormat="1" ht="33" customHeight="1" x14ac:dyDescent="0.25">
      <c r="A219" s="50">
        <v>211</v>
      </c>
      <c r="B219" s="65">
        <v>130120277</v>
      </c>
      <c r="C219" s="36">
        <v>45993</v>
      </c>
      <c r="D219" s="16">
        <v>17538</v>
      </c>
      <c r="E219" s="55">
        <v>22262</v>
      </c>
      <c r="F219" s="56" t="s">
        <v>241</v>
      </c>
      <c r="G219" s="20" t="s">
        <v>34</v>
      </c>
      <c r="H219" s="88" t="s">
        <v>315</v>
      </c>
      <c r="I219" s="14" t="s">
        <v>53</v>
      </c>
      <c r="J219" s="94" t="s">
        <v>310</v>
      </c>
      <c r="K219" s="19">
        <v>243806.71</v>
      </c>
      <c r="L219" s="10"/>
    </row>
    <row r="220" spans="1:12" s="4" customFormat="1" ht="33" customHeight="1" x14ac:dyDescent="0.25">
      <c r="A220" s="50">
        <v>212</v>
      </c>
      <c r="B220" s="65">
        <v>130120277</v>
      </c>
      <c r="C220" s="36">
        <v>46009</v>
      </c>
      <c r="D220" s="16">
        <v>17609</v>
      </c>
      <c r="E220" s="55">
        <v>22294</v>
      </c>
      <c r="F220" s="56" t="s">
        <v>276</v>
      </c>
      <c r="G220" s="20" t="s">
        <v>34</v>
      </c>
      <c r="H220" s="88" t="s">
        <v>315</v>
      </c>
      <c r="I220" s="14" t="s">
        <v>53</v>
      </c>
      <c r="J220" s="94" t="s">
        <v>311</v>
      </c>
      <c r="K220" s="19">
        <v>114808.1</v>
      </c>
      <c r="L220" s="10"/>
    </row>
    <row r="221" spans="1:12" s="4" customFormat="1" ht="36.75" customHeight="1" x14ac:dyDescent="0.25">
      <c r="A221" s="50">
        <v>213</v>
      </c>
      <c r="B221" s="65">
        <v>130120277</v>
      </c>
      <c r="C221" s="36">
        <v>46101</v>
      </c>
      <c r="D221" s="16">
        <v>17969</v>
      </c>
      <c r="E221" s="55">
        <v>22460</v>
      </c>
      <c r="F221" s="56" t="s">
        <v>492</v>
      </c>
      <c r="G221" s="20" t="s">
        <v>34</v>
      </c>
      <c r="H221" s="88" t="s">
        <v>315</v>
      </c>
      <c r="I221" s="14" t="s">
        <v>88</v>
      </c>
      <c r="J221" s="94">
        <v>222201</v>
      </c>
      <c r="K221" s="19">
        <v>8054.39</v>
      </c>
      <c r="L221" s="10">
        <f>SUM(K219:K221)</f>
        <v>366669.2</v>
      </c>
    </row>
    <row r="222" spans="1:12" s="4" customFormat="1" ht="15.75" x14ac:dyDescent="0.25">
      <c r="A222" s="50">
        <v>214</v>
      </c>
      <c r="B222" s="65">
        <v>131398073</v>
      </c>
      <c r="C222" s="36">
        <v>45932</v>
      </c>
      <c r="D222" s="16">
        <v>8974</v>
      </c>
      <c r="E222" s="55">
        <v>221460</v>
      </c>
      <c r="F222" s="56" t="s">
        <v>171</v>
      </c>
      <c r="G222" s="16" t="s">
        <v>35</v>
      </c>
      <c r="H222" s="88" t="s">
        <v>315</v>
      </c>
      <c r="I222" s="27" t="s">
        <v>46</v>
      </c>
      <c r="J222" s="94">
        <v>239301</v>
      </c>
      <c r="K222" s="19">
        <v>128030</v>
      </c>
      <c r="L222" s="10"/>
    </row>
    <row r="223" spans="1:12" s="4" customFormat="1" ht="15.75" x14ac:dyDescent="0.25">
      <c r="A223" s="50">
        <v>215</v>
      </c>
      <c r="B223" s="65">
        <v>131398073</v>
      </c>
      <c r="C223" s="36">
        <v>45966</v>
      </c>
      <c r="D223" s="16">
        <v>9144</v>
      </c>
      <c r="E223" s="55">
        <v>22245</v>
      </c>
      <c r="F223" s="56" t="s">
        <v>214</v>
      </c>
      <c r="G223" s="16" t="s">
        <v>35</v>
      </c>
      <c r="H223" s="88" t="s">
        <v>315</v>
      </c>
      <c r="I223" s="47" t="s">
        <v>44</v>
      </c>
      <c r="J223" s="94">
        <v>231101</v>
      </c>
      <c r="K223" s="19">
        <v>99900</v>
      </c>
      <c r="L223" s="10"/>
    </row>
    <row r="224" spans="1:12" s="4" customFormat="1" ht="15.75" x14ac:dyDescent="0.25">
      <c r="A224" s="50">
        <v>216</v>
      </c>
      <c r="B224" s="65">
        <v>131398073</v>
      </c>
      <c r="C224" s="36">
        <v>45981</v>
      </c>
      <c r="D224" s="16">
        <v>9215</v>
      </c>
      <c r="E224" s="55">
        <v>22249</v>
      </c>
      <c r="F224" s="56" t="s">
        <v>219</v>
      </c>
      <c r="G224" s="16" t="s">
        <v>35</v>
      </c>
      <c r="H224" s="88" t="s">
        <v>315</v>
      </c>
      <c r="I224" s="27" t="s">
        <v>45</v>
      </c>
      <c r="J224" s="94">
        <v>234101</v>
      </c>
      <c r="K224" s="19">
        <v>41760</v>
      </c>
      <c r="L224" s="10"/>
    </row>
    <row r="225" spans="1:12" s="4" customFormat="1" ht="30.75" customHeight="1" x14ac:dyDescent="0.25">
      <c r="A225" s="50">
        <v>217</v>
      </c>
      <c r="B225" s="65">
        <v>131398073</v>
      </c>
      <c r="C225" s="36">
        <v>46072</v>
      </c>
      <c r="D225" s="16">
        <v>9610</v>
      </c>
      <c r="E225" s="55">
        <v>22413</v>
      </c>
      <c r="F225" s="56" t="s">
        <v>433</v>
      </c>
      <c r="G225" s="16" t="s">
        <v>35</v>
      </c>
      <c r="H225" s="88" t="s">
        <v>315</v>
      </c>
      <c r="I225" s="47" t="s">
        <v>434</v>
      </c>
      <c r="J225" s="94" t="s">
        <v>435</v>
      </c>
      <c r="K225" s="19">
        <v>121422</v>
      </c>
      <c r="L225" s="10"/>
    </row>
    <row r="226" spans="1:12" ht="32.25" customHeight="1" x14ac:dyDescent="0.25">
      <c r="A226" s="50">
        <v>218</v>
      </c>
      <c r="B226" s="65">
        <v>131398073</v>
      </c>
      <c r="C226" s="36">
        <v>46094</v>
      </c>
      <c r="D226" s="16">
        <v>9766</v>
      </c>
      <c r="E226" s="55">
        <v>22464</v>
      </c>
      <c r="F226" s="56" t="s">
        <v>478</v>
      </c>
      <c r="G226" s="16" t="s">
        <v>35</v>
      </c>
      <c r="H226" s="88" t="s">
        <v>315</v>
      </c>
      <c r="I226" s="80" t="s">
        <v>479</v>
      </c>
      <c r="J226" s="94" t="s">
        <v>480</v>
      </c>
      <c r="K226" s="19">
        <v>270792.3</v>
      </c>
      <c r="L226" s="10">
        <f>SUM(K222:K226)</f>
        <v>661904.30000000005</v>
      </c>
    </row>
    <row r="227" spans="1:12" ht="15.75" x14ac:dyDescent="0.25">
      <c r="A227" s="50">
        <v>219</v>
      </c>
      <c r="B227" s="65">
        <v>132801911</v>
      </c>
      <c r="C227" s="36">
        <v>45918</v>
      </c>
      <c r="D227" s="16">
        <v>284</v>
      </c>
      <c r="E227" s="55">
        <v>22116</v>
      </c>
      <c r="F227" s="56" t="s">
        <v>162</v>
      </c>
      <c r="G227" s="43" t="s">
        <v>68</v>
      </c>
      <c r="H227" s="88" t="s">
        <v>315</v>
      </c>
      <c r="I227" s="17" t="s">
        <v>57</v>
      </c>
      <c r="J227" s="94">
        <v>237203</v>
      </c>
      <c r="K227" s="19">
        <v>240660.5</v>
      </c>
      <c r="L227" s="10"/>
    </row>
    <row r="228" spans="1:12" ht="15.75" x14ac:dyDescent="0.25">
      <c r="A228" s="50">
        <v>220</v>
      </c>
      <c r="B228" s="65">
        <v>132801911</v>
      </c>
      <c r="C228" s="36">
        <v>45922</v>
      </c>
      <c r="D228" s="16">
        <v>287</v>
      </c>
      <c r="E228" s="55">
        <v>22139</v>
      </c>
      <c r="F228" s="56" t="s">
        <v>172</v>
      </c>
      <c r="G228" s="43" t="s">
        <v>68</v>
      </c>
      <c r="H228" s="88" t="s">
        <v>315</v>
      </c>
      <c r="I228" s="17" t="s">
        <v>57</v>
      </c>
      <c r="J228" s="94">
        <v>237203</v>
      </c>
      <c r="K228" s="19">
        <v>52504.800000000003</v>
      </c>
      <c r="L228" s="10"/>
    </row>
    <row r="229" spans="1:12" ht="15.75" x14ac:dyDescent="0.25">
      <c r="A229" s="50">
        <v>221</v>
      </c>
      <c r="B229" s="65">
        <v>132801911</v>
      </c>
      <c r="C229" s="36">
        <v>45945</v>
      </c>
      <c r="D229" s="16">
        <v>303</v>
      </c>
      <c r="E229" s="55">
        <v>22155</v>
      </c>
      <c r="F229" s="56" t="s">
        <v>173</v>
      </c>
      <c r="G229" s="43" t="s">
        <v>68</v>
      </c>
      <c r="H229" s="88" t="s">
        <v>315</v>
      </c>
      <c r="I229" s="27" t="s">
        <v>45</v>
      </c>
      <c r="J229" s="94">
        <v>234101</v>
      </c>
      <c r="K229" s="19">
        <v>246290.96</v>
      </c>
      <c r="L229" s="10"/>
    </row>
    <row r="230" spans="1:12" ht="15.75" x14ac:dyDescent="0.25">
      <c r="A230" s="50">
        <v>222</v>
      </c>
      <c r="B230" s="65">
        <v>132801911</v>
      </c>
      <c r="C230" s="36">
        <v>46003</v>
      </c>
      <c r="D230" s="16">
        <v>358</v>
      </c>
      <c r="E230" s="55">
        <v>22280</v>
      </c>
      <c r="F230" s="56" t="s">
        <v>246</v>
      </c>
      <c r="G230" s="43" t="s">
        <v>68</v>
      </c>
      <c r="H230" s="88" t="s">
        <v>315</v>
      </c>
      <c r="I230" s="27" t="s">
        <v>45</v>
      </c>
      <c r="J230" s="94">
        <v>234101</v>
      </c>
      <c r="K230" s="19">
        <v>231920</v>
      </c>
      <c r="L230" s="10"/>
    </row>
    <row r="231" spans="1:12" ht="15.75" x14ac:dyDescent="0.25">
      <c r="A231" s="50">
        <v>223</v>
      </c>
      <c r="B231" s="65">
        <v>132801911</v>
      </c>
      <c r="C231" s="36">
        <v>46013</v>
      </c>
      <c r="D231" s="16">
        <v>370</v>
      </c>
      <c r="E231" s="55">
        <v>22295</v>
      </c>
      <c r="F231" s="56" t="s">
        <v>275</v>
      </c>
      <c r="G231" s="43" t="s">
        <v>68</v>
      </c>
      <c r="H231" s="88" t="s">
        <v>315</v>
      </c>
      <c r="I231" s="27" t="s">
        <v>45</v>
      </c>
      <c r="J231" s="94">
        <v>234101</v>
      </c>
      <c r="K231" s="19">
        <v>246000</v>
      </c>
      <c r="L231" s="10"/>
    </row>
    <row r="232" spans="1:12" ht="15.75" x14ac:dyDescent="0.25">
      <c r="A232" s="50">
        <v>224</v>
      </c>
      <c r="B232" s="65">
        <v>132801911</v>
      </c>
      <c r="C232" s="36">
        <v>46042</v>
      </c>
      <c r="D232" s="16">
        <v>391</v>
      </c>
      <c r="E232" s="55">
        <v>22384</v>
      </c>
      <c r="F232" s="56" t="s">
        <v>356</v>
      </c>
      <c r="G232" s="43" t="s">
        <v>68</v>
      </c>
      <c r="H232" s="88" t="s">
        <v>315</v>
      </c>
      <c r="I232" s="27" t="s">
        <v>45</v>
      </c>
      <c r="J232" s="94">
        <v>234101</v>
      </c>
      <c r="K232" s="19">
        <v>258000</v>
      </c>
      <c r="L232" s="10"/>
    </row>
    <row r="233" spans="1:12" ht="15.75" x14ac:dyDescent="0.25">
      <c r="A233" s="50">
        <v>225</v>
      </c>
      <c r="B233" s="65">
        <v>132801911</v>
      </c>
      <c r="C233" s="36">
        <v>46069</v>
      </c>
      <c r="D233" s="16">
        <v>407</v>
      </c>
      <c r="E233" s="55">
        <v>22423</v>
      </c>
      <c r="F233" s="56" t="s">
        <v>444</v>
      </c>
      <c r="G233" s="43" t="s">
        <v>68</v>
      </c>
      <c r="H233" s="88" t="s">
        <v>315</v>
      </c>
      <c r="I233" s="27" t="s">
        <v>45</v>
      </c>
      <c r="J233" s="94">
        <v>234101</v>
      </c>
      <c r="K233" s="19">
        <v>270000</v>
      </c>
      <c r="L233" s="10"/>
    </row>
    <row r="234" spans="1:12" ht="15.75" x14ac:dyDescent="0.25">
      <c r="A234" s="50">
        <v>226</v>
      </c>
      <c r="B234" s="65">
        <v>132801911</v>
      </c>
      <c r="C234" s="36">
        <v>46107</v>
      </c>
      <c r="D234" s="16">
        <v>424</v>
      </c>
      <c r="E234" s="55">
        <v>22485</v>
      </c>
      <c r="F234" s="56" t="s">
        <v>501</v>
      </c>
      <c r="G234" s="43" t="s">
        <v>68</v>
      </c>
      <c r="H234" s="88" t="s">
        <v>315</v>
      </c>
      <c r="I234" s="27" t="s">
        <v>46</v>
      </c>
      <c r="J234" s="94">
        <v>239301</v>
      </c>
      <c r="K234" s="19">
        <v>224250</v>
      </c>
      <c r="L234" s="11">
        <f>SUM(K227:K234)</f>
        <v>1769626.26</v>
      </c>
    </row>
    <row r="235" spans="1:12" ht="15" customHeight="1" x14ac:dyDescent="0.25">
      <c r="A235" s="50">
        <v>227</v>
      </c>
      <c r="B235" s="81">
        <v>131767818</v>
      </c>
      <c r="C235" s="37">
        <v>44993</v>
      </c>
      <c r="D235" s="22">
        <v>141</v>
      </c>
      <c r="E235" s="22">
        <v>13240</v>
      </c>
      <c r="F235" s="22" t="s">
        <v>174</v>
      </c>
      <c r="G235" s="22" t="s">
        <v>36</v>
      </c>
      <c r="H235" s="22" t="s">
        <v>316</v>
      </c>
      <c r="I235" s="22" t="s">
        <v>60</v>
      </c>
      <c r="J235" s="22">
        <v>227204</v>
      </c>
      <c r="K235" s="23">
        <v>44220.5</v>
      </c>
      <c r="L235" s="10">
        <f>K235</f>
        <v>44220.5</v>
      </c>
    </row>
    <row r="236" spans="1:12" ht="15.75" x14ac:dyDescent="0.25">
      <c r="A236" s="50">
        <v>228</v>
      </c>
      <c r="B236" s="65">
        <v>131179223</v>
      </c>
      <c r="C236" s="36">
        <v>45883</v>
      </c>
      <c r="D236" s="16">
        <v>50618</v>
      </c>
      <c r="E236" s="57">
        <v>22064</v>
      </c>
      <c r="F236" s="57" t="s">
        <v>175</v>
      </c>
      <c r="G236" s="16" t="s">
        <v>37</v>
      </c>
      <c r="H236" s="88" t="s">
        <v>316</v>
      </c>
      <c r="I236" s="14" t="s">
        <v>92</v>
      </c>
      <c r="J236" s="94">
        <v>261101</v>
      </c>
      <c r="K236" s="19">
        <v>118000</v>
      </c>
    </row>
    <row r="237" spans="1:12" ht="15.75" x14ac:dyDescent="0.25">
      <c r="A237" s="50">
        <v>229</v>
      </c>
      <c r="B237" s="65">
        <v>131179223</v>
      </c>
      <c r="C237" s="36">
        <v>45926</v>
      </c>
      <c r="D237" s="16">
        <v>51095</v>
      </c>
      <c r="E237" s="57">
        <v>22140</v>
      </c>
      <c r="F237" s="57" t="s">
        <v>176</v>
      </c>
      <c r="G237" s="16" t="s">
        <v>37</v>
      </c>
      <c r="H237" s="88" t="s">
        <v>316</v>
      </c>
      <c r="I237" s="14" t="s">
        <v>93</v>
      </c>
      <c r="J237" s="94">
        <v>227202</v>
      </c>
      <c r="K237" s="19">
        <v>31600</v>
      </c>
    </row>
    <row r="238" spans="1:12" ht="15.75" x14ac:dyDescent="0.25">
      <c r="A238" s="50">
        <v>230</v>
      </c>
      <c r="B238" s="65">
        <v>131179223</v>
      </c>
      <c r="C238" s="36">
        <v>45932</v>
      </c>
      <c r="D238" s="16">
        <v>51913</v>
      </c>
      <c r="E238" s="57">
        <v>22148</v>
      </c>
      <c r="F238" s="57" t="s">
        <v>177</v>
      </c>
      <c r="G238" s="16" t="s">
        <v>37</v>
      </c>
      <c r="H238" s="88" t="s">
        <v>315</v>
      </c>
      <c r="I238" s="14" t="s">
        <v>53</v>
      </c>
      <c r="J238" s="94">
        <v>239201</v>
      </c>
      <c r="K238" s="19">
        <v>82940</v>
      </c>
    </row>
    <row r="239" spans="1:12" ht="30" customHeight="1" x14ac:dyDescent="0.25">
      <c r="A239" s="50">
        <v>231</v>
      </c>
      <c r="B239" s="65">
        <v>131179223</v>
      </c>
      <c r="C239" s="100">
        <v>46055</v>
      </c>
      <c r="D239" s="16">
        <v>54965</v>
      </c>
      <c r="E239" s="57">
        <v>22399</v>
      </c>
      <c r="F239" s="57" t="s">
        <v>376</v>
      </c>
      <c r="G239" s="16" t="s">
        <v>37</v>
      </c>
      <c r="H239" s="88" t="s">
        <v>315</v>
      </c>
      <c r="I239" s="14" t="s">
        <v>53</v>
      </c>
      <c r="J239" s="94" t="s">
        <v>375</v>
      </c>
      <c r="K239" s="19">
        <v>108775.11</v>
      </c>
    </row>
    <row r="240" spans="1:12" ht="30.75" customHeight="1" x14ac:dyDescent="0.25">
      <c r="A240" s="50">
        <v>232</v>
      </c>
      <c r="B240" s="65">
        <v>131179223</v>
      </c>
      <c r="C240" s="100">
        <v>46076</v>
      </c>
      <c r="D240" s="16">
        <v>55550</v>
      </c>
      <c r="E240" s="57">
        <v>22424</v>
      </c>
      <c r="F240" s="57" t="s">
        <v>442</v>
      </c>
      <c r="G240" s="16" t="s">
        <v>37</v>
      </c>
      <c r="H240" s="88" t="s">
        <v>315</v>
      </c>
      <c r="I240" s="14" t="s">
        <v>53</v>
      </c>
      <c r="J240" s="94" t="s">
        <v>443</v>
      </c>
      <c r="K240" s="19">
        <v>246700</v>
      </c>
      <c r="L240" s="11">
        <f>SUM(K236:K240)</f>
        <v>588015.11</v>
      </c>
    </row>
    <row r="241" spans="1:12" ht="19.5" customHeight="1" x14ac:dyDescent="0.25">
      <c r="A241" s="50">
        <v>233</v>
      </c>
      <c r="B241" s="65">
        <v>130194904</v>
      </c>
      <c r="C241" s="36">
        <v>45539</v>
      </c>
      <c r="D241" s="13">
        <v>48344</v>
      </c>
      <c r="E241" s="55">
        <v>21251</v>
      </c>
      <c r="F241" s="17" t="s">
        <v>145</v>
      </c>
      <c r="G241" s="20" t="s">
        <v>69</v>
      </c>
      <c r="H241" s="88" t="s">
        <v>315</v>
      </c>
      <c r="I241" s="27" t="s">
        <v>46</v>
      </c>
      <c r="J241" s="94">
        <v>239301</v>
      </c>
      <c r="K241" s="18">
        <v>44250</v>
      </c>
      <c r="L241" s="11">
        <f>K241</f>
        <v>44250</v>
      </c>
    </row>
    <row r="242" spans="1:12" ht="15.75" x14ac:dyDescent="0.25">
      <c r="A242" s="50">
        <v>234</v>
      </c>
      <c r="B242" s="84">
        <v>130664862</v>
      </c>
      <c r="C242" s="36">
        <v>45993</v>
      </c>
      <c r="D242" s="13">
        <v>20022461</v>
      </c>
      <c r="E242" s="55">
        <v>22315</v>
      </c>
      <c r="F242" s="17" t="s">
        <v>283</v>
      </c>
      <c r="G242" s="20" t="s">
        <v>97</v>
      </c>
      <c r="H242" s="88" t="s">
        <v>315</v>
      </c>
      <c r="I242" s="27" t="s">
        <v>50</v>
      </c>
      <c r="J242" s="94">
        <v>234101</v>
      </c>
      <c r="K242" s="18">
        <v>272250</v>
      </c>
      <c r="L242" s="11">
        <f>K242</f>
        <v>272250</v>
      </c>
    </row>
    <row r="243" spans="1:12" ht="27.75" customHeight="1" x14ac:dyDescent="0.25">
      <c r="A243" s="50">
        <v>235</v>
      </c>
      <c r="B243" s="74">
        <v>133460092</v>
      </c>
      <c r="C243" s="36">
        <v>46013</v>
      </c>
      <c r="D243" s="13">
        <v>2339</v>
      </c>
      <c r="E243" s="55">
        <v>22320</v>
      </c>
      <c r="F243" s="17" t="s">
        <v>278</v>
      </c>
      <c r="G243" s="16" t="s">
        <v>277</v>
      </c>
      <c r="H243" s="88" t="s">
        <v>315</v>
      </c>
      <c r="I243" s="47" t="s">
        <v>52</v>
      </c>
      <c r="J243" s="94">
        <v>239101</v>
      </c>
      <c r="K243" s="18">
        <v>156711.07999999999</v>
      </c>
      <c r="L243" s="11"/>
    </row>
    <row r="244" spans="1:12" ht="27.75" customHeight="1" x14ac:dyDescent="0.25">
      <c r="A244" s="50">
        <v>236</v>
      </c>
      <c r="B244" s="74">
        <v>133460092</v>
      </c>
      <c r="C244" s="36">
        <v>46066</v>
      </c>
      <c r="D244" s="13">
        <v>2373</v>
      </c>
      <c r="E244" s="55">
        <v>22417</v>
      </c>
      <c r="F244" s="17" t="s">
        <v>439</v>
      </c>
      <c r="G244" s="16" t="s">
        <v>277</v>
      </c>
      <c r="H244" s="88" t="s">
        <v>315</v>
      </c>
      <c r="I244" s="47" t="s">
        <v>52</v>
      </c>
      <c r="J244" s="94">
        <v>239101</v>
      </c>
      <c r="K244" s="18">
        <v>200733.34</v>
      </c>
      <c r="L244" s="11"/>
    </row>
    <row r="245" spans="1:12" ht="30" customHeight="1" x14ac:dyDescent="0.25">
      <c r="A245" s="50">
        <v>237</v>
      </c>
      <c r="B245" s="74">
        <v>133460092</v>
      </c>
      <c r="C245" s="36">
        <v>46083</v>
      </c>
      <c r="D245" s="13">
        <v>2352</v>
      </c>
      <c r="E245" s="55">
        <v>22443</v>
      </c>
      <c r="F245" s="27" t="s">
        <v>514</v>
      </c>
      <c r="G245" s="16" t="s">
        <v>277</v>
      </c>
      <c r="H245" s="88" t="s">
        <v>315</v>
      </c>
      <c r="I245" s="47" t="s">
        <v>52</v>
      </c>
      <c r="J245" s="94">
        <v>239101</v>
      </c>
      <c r="K245" s="18">
        <v>280734.98</v>
      </c>
      <c r="L245" s="11">
        <f>K243+K245</f>
        <v>437446.05999999994</v>
      </c>
    </row>
    <row r="246" spans="1:12" ht="15" customHeight="1" x14ac:dyDescent="0.25">
      <c r="A246" s="50">
        <v>238</v>
      </c>
      <c r="B246" s="65">
        <v>101012803</v>
      </c>
      <c r="C246" s="39">
        <v>45994</v>
      </c>
      <c r="D246" s="29">
        <v>15830</v>
      </c>
      <c r="E246" s="60">
        <v>22260</v>
      </c>
      <c r="F246" s="61" t="s">
        <v>231</v>
      </c>
      <c r="G246" s="16" t="s">
        <v>38</v>
      </c>
      <c r="H246" s="88" t="s">
        <v>315</v>
      </c>
      <c r="I246" s="47" t="s">
        <v>75</v>
      </c>
      <c r="J246" s="94">
        <v>239301</v>
      </c>
      <c r="K246" s="30">
        <v>93456</v>
      </c>
    </row>
    <row r="247" spans="1:12" ht="15" customHeight="1" x14ac:dyDescent="0.25">
      <c r="A247" s="50">
        <v>239</v>
      </c>
      <c r="B247" s="65">
        <v>101012803</v>
      </c>
      <c r="C247" s="66">
        <v>46013</v>
      </c>
      <c r="D247" s="29">
        <v>15842</v>
      </c>
      <c r="E247" s="67">
        <v>22322</v>
      </c>
      <c r="F247" s="68" t="s">
        <v>218</v>
      </c>
      <c r="G247" s="16" t="s">
        <v>38</v>
      </c>
      <c r="H247" s="88" t="s">
        <v>315</v>
      </c>
      <c r="I247" s="47" t="s">
        <v>75</v>
      </c>
      <c r="J247" s="94">
        <v>239301</v>
      </c>
      <c r="K247" s="69">
        <v>175511</v>
      </c>
    </row>
    <row r="248" spans="1:12" ht="15" customHeight="1" x14ac:dyDescent="0.25">
      <c r="A248" s="50">
        <v>240</v>
      </c>
      <c r="B248" s="65">
        <v>101012803</v>
      </c>
      <c r="C248" s="66">
        <v>46013</v>
      </c>
      <c r="D248" s="29">
        <v>15841</v>
      </c>
      <c r="E248" s="67">
        <v>22333</v>
      </c>
      <c r="F248" s="68" t="s">
        <v>286</v>
      </c>
      <c r="G248" s="16" t="s">
        <v>38</v>
      </c>
      <c r="H248" s="88" t="s">
        <v>315</v>
      </c>
      <c r="I248" s="47" t="s">
        <v>75</v>
      </c>
      <c r="J248" s="94">
        <v>239301</v>
      </c>
      <c r="K248" s="69">
        <v>508650.8</v>
      </c>
    </row>
    <row r="249" spans="1:12" ht="15" customHeight="1" x14ac:dyDescent="0.25">
      <c r="A249" s="50">
        <v>241</v>
      </c>
      <c r="B249" s="65">
        <v>101012803</v>
      </c>
      <c r="C249" s="66">
        <v>46034</v>
      </c>
      <c r="D249" s="29">
        <v>15845</v>
      </c>
      <c r="E249" s="67">
        <v>22386</v>
      </c>
      <c r="F249" s="68" t="s">
        <v>358</v>
      </c>
      <c r="G249" s="16" t="s">
        <v>38</v>
      </c>
      <c r="H249" s="88" t="s">
        <v>315</v>
      </c>
      <c r="I249" s="47" t="s">
        <v>75</v>
      </c>
      <c r="J249" s="94">
        <v>239301</v>
      </c>
      <c r="K249" s="69">
        <v>42126</v>
      </c>
    </row>
    <row r="250" spans="1:12" ht="15.75" x14ac:dyDescent="0.25">
      <c r="A250" s="50">
        <v>242</v>
      </c>
      <c r="B250" s="65">
        <v>101012803</v>
      </c>
      <c r="C250" s="66">
        <v>46041</v>
      </c>
      <c r="D250" s="29">
        <v>15849</v>
      </c>
      <c r="E250" s="67">
        <v>22365</v>
      </c>
      <c r="F250" s="68" t="s">
        <v>346</v>
      </c>
      <c r="G250" s="16" t="s">
        <v>38</v>
      </c>
      <c r="H250" s="88" t="s">
        <v>315</v>
      </c>
      <c r="I250" s="47" t="s">
        <v>75</v>
      </c>
      <c r="J250" s="94">
        <v>239301</v>
      </c>
      <c r="K250" s="69">
        <v>271872</v>
      </c>
      <c r="L250" s="11">
        <f>SUM(K246:K250)</f>
        <v>1091615.8</v>
      </c>
    </row>
    <row r="251" spans="1:12" ht="27" x14ac:dyDescent="0.25">
      <c r="A251" s="50">
        <v>243</v>
      </c>
      <c r="B251" s="65">
        <v>133097591</v>
      </c>
      <c r="C251" s="39">
        <v>45992</v>
      </c>
      <c r="D251" s="29">
        <v>1343</v>
      </c>
      <c r="E251" s="55">
        <v>22261</v>
      </c>
      <c r="F251" s="56" t="s">
        <v>242</v>
      </c>
      <c r="G251" s="16" t="s">
        <v>95</v>
      </c>
      <c r="H251" s="88" t="s">
        <v>315</v>
      </c>
      <c r="I251" s="17" t="s">
        <v>52</v>
      </c>
      <c r="J251" s="94">
        <v>239101</v>
      </c>
      <c r="K251" s="30">
        <v>157829.72</v>
      </c>
      <c r="L251" s="11">
        <f>SUM(K251:K251)</f>
        <v>157829.72</v>
      </c>
    </row>
    <row r="252" spans="1:12" ht="71.25" customHeight="1" x14ac:dyDescent="0.25">
      <c r="A252" s="50">
        <v>244</v>
      </c>
      <c r="B252" s="65">
        <v>131241077</v>
      </c>
      <c r="C252" s="39">
        <v>46014</v>
      </c>
      <c r="D252" s="29">
        <v>248</v>
      </c>
      <c r="E252" s="55">
        <v>22323</v>
      </c>
      <c r="F252" s="56" t="s">
        <v>163</v>
      </c>
      <c r="G252" s="62" t="s">
        <v>281</v>
      </c>
      <c r="H252" s="88" t="s">
        <v>315</v>
      </c>
      <c r="I252" s="62" t="s">
        <v>282</v>
      </c>
      <c r="J252" s="94" t="s">
        <v>312</v>
      </c>
      <c r="K252" s="30">
        <v>576201.46</v>
      </c>
      <c r="L252" s="11"/>
    </row>
    <row r="253" spans="1:12" ht="15.75" x14ac:dyDescent="0.25">
      <c r="A253" s="50">
        <v>245</v>
      </c>
      <c r="B253" s="65">
        <v>131241077</v>
      </c>
      <c r="C253" s="39">
        <v>46014</v>
      </c>
      <c r="D253" s="29">
        <v>248</v>
      </c>
      <c r="E253" s="55">
        <v>22323</v>
      </c>
      <c r="F253" s="56" t="s">
        <v>163</v>
      </c>
      <c r="G253" s="62" t="s">
        <v>281</v>
      </c>
      <c r="H253" s="88" t="s">
        <v>315</v>
      </c>
      <c r="I253" s="70" t="s">
        <v>49</v>
      </c>
      <c r="J253" s="94">
        <v>237203</v>
      </c>
      <c r="K253" s="30">
        <v>769586.46</v>
      </c>
      <c r="L253" s="11">
        <f>SUM(K252:K253)</f>
        <v>1345787.92</v>
      </c>
    </row>
    <row r="254" spans="1:12" ht="15.75" x14ac:dyDescent="0.25">
      <c r="A254" s="50">
        <v>246</v>
      </c>
      <c r="B254" s="65">
        <v>133087723</v>
      </c>
      <c r="C254" s="40">
        <v>45951</v>
      </c>
      <c r="D254" s="13">
        <v>255</v>
      </c>
      <c r="E254" s="55">
        <v>22180</v>
      </c>
      <c r="F254" s="56" t="s">
        <v>178</v>
      </c>
      <c r="G254" s="45" t="s">
        <v>71</v>
      </c>
      <c r="H254" s="88" t="s">
        <v>315</v>
      </c>
      <c r="I254" s="47" t="s">
        <v>75</v>
      </c>
      <c r="J254" s="94">
        <v>239301</v>
      </c>
      <c r="K254" s="15">
        <v>83100</v>
      </c>
      <c r="L254" s="11"/>
    </row>
    <row r="255" spans="1:12" ht="15.75" x14ac:dyDescent="0.25">
      <c r="A255" s="50">
        <v>247</v>
      </c>
      <c r="B255" s="65">
        <v>133087723</v>
      </c>
      <c r="C255" s="40">
        <v>45994</v>
      </c>
      <c r="D255" s="13">
        <v>304</v>
      </c>
      <c r="E255" s="55">
        <v>22270</v>
      </c>
      <c r="F255" s="56" t="s">
        <v>227</v>
      </c>
      <c r="G255" s="45" t="s">
        <v>71</v>
      </c>
      <c r="H255" s="88" t="s">
        <v>315</v>
      </c>
      <c r="I255" s="27" t="s">
        <v>50</v>
      </c>
      <c r="J255" s="94">
        <v>234101</v>
      </c>
      <c r="K255" s="15">
        <v>271800</v>
      </c>
      <c r="L255" s="11"/>
    </row>
    <row r="256" spans="1:12" ht="15.75" x14ac:dyDescent="0.25">
      <c r="A256" s="50">
        <v>248</v>
      </c>
      <c r="B256" s="65">
        <v>133087723</v>
      </c>
      <c r="C256" s="40">
        <v>45994</v>
      </c>
      <c r="D256" s="13">
        <v>305</v>
      </c>
      <c r="E256" s="55">
        <v>22277</v>
      </c>
      <c r="F256" s="56" t="s">
        <v>240</v>
      </c>
      <c r="G256" s="45" t="s">
        <v>71</v>
      </c>
      <c r="H256" s="88" t="s">
        <v>315</v>
      </c>
      <c r="I256" s="27" t="s">
        <v>50</v>
      </c>
      <c r="J256" s="94">
        <v>234101</v>
      </c>
      <c r="K256" s="15">
        <v>239600</v>
      </c>
      <c r="L256" s="11"/>
    </row>
    <row r="257" spans="1:12" ht="15.75" x14ac:dyDescent="0.25">
      <c r="A257" s="50">
        <v>249</v>
      </c>
      <c r="B257" s="65">
        <v>133087723</v>
      </c>
      <c r="C257" s="40">
        <v>46045</v>
      </c>
      <c r="D257" s="13">
        <v>4</v>
      </c>
      <c r="E257" s="55">
        <v>22385</v>
      </c>
      <c r="F257" s="56" t="s">
        <v>357</v>
      </c>
      <c r="G257" s="45" t="s">
        <v>71</v>
      </c>
      <c r="H257" s="88" t="s">
        <v>315</v>
      </c>
      <c r="I257" s="27" t="s">
        <v>50</v>
      </c>
      <c r="J257" s="94">
        <v>234101</v>
      </c>
      <c r="K257" s="15">
        <v>271400</v>
      </c>
      <c r="L257" s="11"/>
    </row>
    <row r="258" spans="1:12" ht="15.75" x14ac:dyDescent="0.25">
      <c r="A258" s="50">
        <v>250</v>
      </c>
      <c r="B258" s="65">
        <v>133087723</v>
      </c>
      <c r="C258" s="40">
        <v>46055</v>
      </c>
      <c r="D258" s="13">
        <v>11</v>
      </c>
      <c r="E258" s="55">
        <v>22393</v>
      </c>
      <c r="F258" s="56" t="s">
        <v>230</v>
      </c>
      <c r="G258" s="45" t="s">
        <v>71</v>
      </c>
      <c r="H258" s="88" t="s">
        <v>315</v>
      </c>
      <c r="I258" s="27" t="s">
        <v>50</v>
      </c>
      <c r="J258" s="94">
        <v>234101</v>
      </c>
      <c r="K258" s="15">
        <v>81000</v>
      </c>
      <c r="L258" s="11"/>
    </row>
    <row r="259" spans="1:12" ht="15.75" x14ac:dyDescent="0.25">
      <c r="A259" s="50">
        <v>251</v>
      </c>
      <c r="B259" s="65">
        <v>133087723</v>
      </c>
      <c r="C259" s="40">
        <v>46093</v>
      </c>
      <c r="D259" s="13">
        <v>51</v>
      </c>
      <c r="E259" s="55">
        <v>22457</v>
      </c>
      <c r="F259" s="56" t="s">
        <v>477</v>
      </c>
      <c r="G259" s="45" t="s">
        <v>71</v>
      </c>
      <c r="H259" s="88" t="s">
        <v>315</v>
      </c>
      <c r="I259" s="27" t="s">
        <v>50</v>
      </c>
      <c r="J259" s="94">
        <v>234101</v>
      </c>
      <c r="K259" s="15">
        <v>258400</v>
      </c>
      <c r="L259" s="11"/>
    </row>
    <row r="260" spans="1:12" ht="15.75" x14ac:dyDescent="0.25">
      <c r="A260" s="50">
        <v>252</v>
      </c>
      <c r="B260" s="65">
        <v>133087723</v>
      </c>
      <c r="C260" s="40">
        <v>46093</v>
      </c>
      <c r="D260" s="13">
        <v>52</v>
      </c>
      <c r="E260" s="55">
        <v>22458</v>
      </c>
      <c r="F260" s="56" t="s">
        <v>476</v>
      </c>
      <c r="G260" s="45" t="s">
        <v>71</v>
      </c>
      <c r="H260" s="88" t="s">
        <v>315</v>
      </c>
      <c r="I260" s="27" t="s">
        <v>50</v>
      </c>
      <c r="J260" s="94">
        <v>234101</v>
      </c>
      <c r="K260" s="15">
        <v>45000</v>
      </c>
      <c r="L260" s="11">
        <f>SUM(K254:K260)</f>
        <v>1250300</v>
      </c>
    </row>
    <row r="261" spans="1:12" ht="15" customHeight="1" x14ac:dyDescent="0.25">
      <c r="A261" s="50">
        <v>253</v>
      </c>
      <c r="B261" s="65">
        <v>131687202</v>
      </c>
      <c r="C261" s="39">
        <v>45946</v>
      </c>
      <c r="D261" s="29">
        <v>3520</v>
      </c>
      <c r="E261" s="55">
        <v>276</v>
      </c>
      <c r="F261" s="55" t="s">
        <v>180</v>
      </c>
      <c r="G261" s="16" t="s">
        <v>83</v>
      </c>
      <c r="H261" s="88" t="s">
        <v>315</v>
      </c>
      <c r="I261" s="27" t="s">
        <v>50</v>
      </c>
      <c r="J261" s="94">
        <v>234101</v>
      </c>
      <c r="K261" s="30">
        <v>185350</v>
      </c>
      <c r="L261" s="11"/>
    </row>
    <row r="262" spans="1:12" ht="15" customHeight="1" x14ac:dyDescent="0.25">
      <c r="A262" s="50">
        <v>254</v>
      </c>
      <c r="B262" s="65">
        <v>131687202</v>
      </c>
      <c r="C262" s="39">
        <v>45964</v>
      </c>
      <c r="D262" s="29">
        <v>3589</v>
      </c>
      <c r="E262" s="55">
        <v>22196</v>
      </c>
      <c r="F262" s="55" t="s">
        <v>194</v>
      </c>
      <c r="G262" s="16" t="s">
        <v>83</v>
      </c>
      <c r="H262" s="88" t="s">
        <v>315</v>
      </c>
      <c r="I262" s="27" t="s">
        <v>50</v>
      </c>
      <c r="J262" s="94">
        <v>234101</v>
      </c>
      <c r="K262" s="30">
        <v>267490</v>
      </c>
      <c r="L262" s="11"/>
    </row>
    <row r="263" spans="1:12" ht="15" customHeight="1" x14ac:dyDescent="0.25">
      <c r="A263" s="50">
        <v>255</v>
      </c>
      <c r="B263" s="65">
        <v>131687202</v>
      </c>
      <c r="C263" s="39">
        <v>45964</v>
      </c>
      <c r="D263" s="29">
        <v>3601</v>
      </c>
      <c r="E263" s="55">
        <v>22195</v>
      </c>
      <c r="F263" s="55" t="s">
        <v>193</v>
      </c>
      <c r="G263" s="16" t="s">
        <v>83</v>
      </c>
      <c r="H263" s="88" t="s">
        <v>315</v>
      </c>
      <c r="I263" s="27" t="s">
        <v>50</v>
      </c>
      <c r="J263" s="94">
        <v>234101</v>
      </c>
      <c r="K263" s="30">
        <v>151190</v>
      </c>
      <c r="L263" s="11"/>
    </row>
    <row r="264" spans="1:12" ht="15" customHeight="1" x14ac:dyDescent="0.25">
      <c r="A264" s="50">
        <v>256</v>
      </c>
      <c r="B264" s="65">
        <v>131687202</v>
      </c>
      <c r="C264" s="39">
        <v>45992</v>
      </c>
      <c r="D264" s="29">
        <v>3721</v>
      </c>
      <c r="E264" s="55">
        <v>22259</v>
      </c>
      <c r="F264" s="55" t="s">
        <v>238</v>
      </c>
      <c r="G264" s="16" t="s">
        <v>83</v>
      </c>
      <c r="H264" s="88" t="s">
        <v>315</v>
      </c>
      <c r="I264" s="27" t="s">
        <v>50</v>
      </c>
      <c r="J264" s="94">
        <v>234101</v>
      </c>
      <c r="K264" s="30">
        <v>255000</v>
      </c>
      <c r="L264" s="11"/>
    </row>
    <row r="265" spans="1:12" ht="15" customHeight="1" x14ac:dyDescent="0.25">
      <c r="A265" s="50">
        <v>257</v>
      </c>
      <c r="B265" s="65">
        <v>131687202</v>
      </c>
      <c r="C265" s="39">
        <v>46013</v>
      </c>
      <c r="D265" s="29">
        <v>3853</v>
      </c>
      <c r="E265" s="55">
        <v>22306</v>
      </c>
      <c r="F265" s="55" t="s">
        <v>268</v>
      </c>
      <c r="G265" s="16" t="s">
        <v>83</v>
      </c>
      <c r="H265" s="88" t="s">
        <v>315</v>
      </c>
      <c r="I265" s="27" t="s">
        <v>50</v>
      </c>
      <c r="J265" s="94">
        <v>234101</v>
      </c>
      <c r="K265" s="30">
        <v>239070</v>
      </c>
      <c r="L265" s="11"/>
    </row>
    <row r="266" spans="1:12" ht="15" customHeight="1" x14ac:dyDescent="0.25">
      <c r="A266" s="50">
        <v>258</v>
      </c>
      <c r="B266" s="65">
        <v>131687202</v>
      </c>
      <c r="C266" s="39">
        <v>46028</v>
      </c>
      <c r="D266" s="29">
        <v>3871</v>
      </c>
      <c r="E266" s="55">
        <v>22337</v>
      </c>
      <c r="F266" s="55" t="s">
        <v>321</v>
      </c>
      <c r="G266" s="16" t="s">
        <v>83</v>
      </c>
      <c r="H266" s="88" t="s">
        <v>315</v>
      </c>
      <c r="I266" s="27" t="s">
        <v>50</v>
      </c>
      <c r="J266" s="94">
        <v>234101</v>
      </c>
      <c r="K266" s="30">
        <v>216000</v>
      </c>
      <c r="L266" s="11"/>
    </row>
    <row r="267" spans="1:12" ht="15" customHeight="1" x14ac:dyDescent="0.25">
      <c r="A267" s="50">
        <v>259</v>
      </c>
      <c r="B267" s="65">
        <v>131687202</v>
      </c>
      <c r="C267" s="39">
        <v>46028</v>
      </c>
      <c r="D267" s="29">
        <v>3872</v>
      </c>
      <c r="E267" s="55">
        <v>22338</v>
      </c>
      <c r="F267" s="55" t="s">
        <v>322</v>
      </c>
      <c r="G267" s="16" t="s">
        <v>83</v>
      </c>
      <c r="H267" s="88" t="s">
        <v>315</v>
      </c>
      <c r="I267" s="27" t="s">
        <v>50</v>
      </c>
      <c r="J267" s="94">
        <v>234101</v>
      </c>
      <c r="K267" s="30">
        <v>231000</v>
      </c>
      <c r="L267" s="11"/>
    </row>
    <row r="268" spans="1:12" ht="15" customHeight="1" x14ac:dyDescent="0.25">
      <c r="A268" s="50">
        <v>260</v>
      </c>
      <c r="B268" s="65">
        <v>131687202</v>
      </c>
      <c r="C268" s="39">
        <v>46042</v>
      </c>
      <c r="D268" s="29">
        <v>3933</v>
      </c>
      <c r="E268" s="55">
        <v>22373</v>
      </c>
      <c r="F268" s="55" t="s">
        <v>343</v>
      </c>
      <c r="G268" s="16" t="s">
        <v>83</v>
      </c>
      <c r="H268" s="88" t="s">
        <v>315</v>
      </c>
      <c r="I268" s="27" t="s">
        <v>50</v>
      </c>
      <c r="J268" s="94">
        <v>234101</v>
      </c>
      <c r="K268" s="30">
        <v>269500</v>
      </c>
      <c r="L268" s="11"/>
    </row>
    <row r="269" spans="1:12" ht="15" customHeight="1" x14ac:dyDescent="0.25">
      <c r="A269" s="50">
        <v>261</v>
      </c>
      <c r="B269" s="65">
        <v>131687202</v>
      </c>
      <c r="C269" s="39">
        <v>46042</v>
      </c>
      <c r="D269" s="29">
        <v>3977</v>
      </c>
      <c r="E269" s="55">
        <v>22394</v>
      </c>
      <c r="F269" s="55" t="s">
        <v>382</v>
      </c>
      <c r="G269" s="16" t="s">
        <v>83</v>
      </c>
      <c r="H269" s="88" t="s">
        <v>315</v>
      </c>
      <c r="I269" s="27" t="s">
        <v>50</v>
      </c>
      <c r="J269" s="94">
        <v>234101</v>
      </c>
      <c r="K269" s="30">
        <v>154000</v>
      </c>
      <c r="L269" s="11"/>
    </row>
    <row r="270" spans="1:12" ht="15" customHeight="1" x14ac:dyDescent="0.25">
      <c r="A270" s="50">
        <v>262</v>
      </c>
      <c r="B270" s="65">
        <v>131687202</v>
      </c>
      <c r="C270" s="66">
        <v>46083</v>
      </c>
      <c r="D270" s="113">
        <v>4102</v>
      </c>
      <c r="E270" s="55">
        <v>22451</v>
      </c>
      <c r="F270" s="65" t="s">
        <v>473</v>
      </c>
      <c r="G270" s="16" t="s">
        <v>83</v>
      </c>
      <c r="H270" s="88" t="s">
        <v>315</v>
      </c>
      <c r="I270" s="27" t="s">
        <v>50</v>
      </c>
      <c r="J270" s="94">
        <v>234101</v>
      </c>
      <c r="K270" s="69">
        <v>201544</v>
      </c>
      <c r="L270" s="11"/>
    </row>
    <row r="271" spans="1:12" ht="15" customHeight="1" x14ac:dyDescent="0.25">
      <c r="A271" s="50">
        <v>263</v>
      </c>
      <c r="B271" s="65">
        <v>131687202</v>
      </c>
      <c r="C271" s="66">
        <v>46083</v>
      </c>
      <c r="D271" s="113">
        <v>4103</v>
      </c>
      <c r="E271" s="55">
        <v>22452</v>
      </c>
      <c r="F271" s="65" t="s">
        <v>474</v>
      </c>
      <c r="G271" s="16" t="s">
        <v>83</v>
      </c>
      <c r="H271" s="88" t="s">
        <v>315</v>
      </c>
      <c r="I271" s="27" t="s">
        <v>50</v>
      </c>
      <c r="J271" s="94">
        <v>234101</v>
      </c>
      <c r="K271" s="69">
        <v>48000</v>
      </c>
      <c r="L271" s="11"/>
    </row>
    <row r="272" spans="1:12" ht="15" customHeight="1" x14ac:dyDescent="0.25">
      <c r="A272" s="50">
        <v>264</v>
      </c>
      <c r="B272" s="65">
        <v>131687202</v>
      </c>
      <c r="C272" s="66">
        <v>46093</v>
      </c>
      <c r="D272" s="113">
        <v>4161</v>
      </c>
      <c r="E272" s="55">
        <v>22459</v>
      </c>
      <c r="F272" s="65" t="s">
        <v>475</v>
      </c>
      <c r="G272" s="16" t="s">
        <v>83</v>
      </c>
      <c r="H272" s="88" t="s">
        <v>315</v>
      </c>
      <c r="I272" s="27" t="s">
        <v>50</v>
      </c>
      <c r="J272" s="94">
        <v>234101</v>
      </c>
      <c r="K272" s="69">
        <v>241540</v>
      </c>
      <c r="L272" s="11"/>
    </row>
    <row r="273" spans="1:12" ht="15" customHeight="1" x14ac:dyDescent="0.25">
      <c r="A273" s="50">
        <v>265</v>
      </c>
      <c r="B273" s="65">
        <v>131687202</v>
      </c>
      <c r="C273" s="66">
        <v>46107</v>
      </c>
      <c r="D273" s="113">
        <v>4216</v>
      </c>
      <c r="E273" s="55">
        <v>22479</v>
      </c>
      <c r="F273" s="65" t="s">
        <v>502</v>
      </c>
      <c r="G273" s="16" t="s">
        <v>83</v>
      </c>
      <c r="H273" s="88" t="s">
        <v>315</v>
      </c>
      <c r="I273" s="27" t="s">
        <v>50</v>
      </c>
      <c r="J273" s="94">
        <v>234101</v>
      </c>
      <c r="K273" s="69">
        <v>72000</v>
      </c>
      <c r="L273" s="11">
        <f>SUM(K261:K273)</f>
        <v>2531684</v>
      </c>
    </row>
    <row r="274" spans="1:12" ht="30" customHeight="1" x14ac:dyDescent="0.25">
      <c r="A274" s="50">
        <v>266</v>
      </c>
      <c r="B274" s="65">
        <v>101643412</v>
      </c>
      <c r="C274" s="36">
        <v>46036</v>
      </c>
      <c r="D274" s="20">
        <v>133827</v>
      </c>
      <c r="E274" s="20">
        <v>22355</v>
      </c>
      <c r="F274" s="17" t="s">
        <v>325</v>
      </c>
      <c r="G274" s="20" t="s">
        <v>324</v>
      </c>
      <c r="H274" s="88" t="s">
        <v>315</v>
      </c>
      <c r="I274" s="14" t="s">
        <v>244</v>
      </c>
      <c r="J274" s="94" t="s">
        <v>326</v>
      </c>
      <c r="K274" s="18">
        <v>106924.91</v>
      </c>
      <c r="L274" s="11">
        <f>K274</f>
        <v>106924.91</v>
      </c>
    </row>
    <row r="275" spans="1:12" ht="15.75" x14ac:dyDescent="0.25">
      <c r="A275" s="50">
        <v>267</v>
      </c>
      <c r="B275" s="65">
        <v>131552986</v>
      </c>
      <c r="C275" s="36">
        <v>46099</v>
      </c>
      <c r="D275" s="20">
        <v>20180</v>
      </c>
      <c r="E275" s="20">
        <v>22489</v>
      </c>
      <c r="F275" s="17" t="s">
        <v>503</v>
      </c>
      <c r="G275" s="20" t="s">
        <v>504</v>
      </c>
      <c r="H275" s="88" t="s">
        <v>315</v>
      </c>
      <c r="I275" s="17" t="s">
        <v>52</v>
      </c>
      <c r="J275" s="94">
        <v>239101</v>
      </c>
      <c r="K275" s="18">
        <v>125847</v>
      </c>
      <c r="L275" s="11">
        <f>K275</f>
        <v>125847</v>
      </c>
    </row>
    <row r="276" spans="1:12" ht="15" customHeight="1" x14ac:dyDescent="0.25">
      <c r="A276" s="50">
        <v>268</v>
      </c>
      <c r="B276" s="65">
        <v>130468516</v>
      </c>
      <c r="C276" s="36">
        <v>45966</v>
      </c>
      <c r="D276" s="20">
        <v>40150</v>
      </c>
      <c r="E276" s="55">
        <v>22223</v>
      </c>
      <c r="F276" s="55" t="s">
        <v>209</v>
      </c>
      <c r="G276" s="20" t="s">
        <v>70</v>
      </c>
      <c r="H276" s="88" t="s">
        <v>315</v>
      </c>
      <c r="I276" s="27" t="s">
        <v>50</v>
      </c>
      <c r="J276" s="94">
        <v>234101</v>
      </c>
      <c r="K276" s="18">
        <v>271600</v>
      </c>
      <c r="L276" s="11"/>
    </row>
    <row r="277" spans="1:12" ht="15" customHeight="1" x14ac:dyDescent="0.25">
      <c r="A277" s="50">
        <v>269</v>
      </c>
      <c r="B277" s="65">
        <v>130468516</v>
      </c>
      <c r="C277" s="36">
        <v>45994</v>
      </c>
      <c r="D277" s="20">
        <v>40601</v>
      </c>
      <c r="E277" s="55">
        <v>22263</v>
      </c>
      <c r="F277" s="55" t="s">
        <v>239</v>
      </c>
      <c r="G277" s="20" t="s">
        <v>70</v>
      </c>
      <c r="H277" s="88" t="s">
        <v>315</v>
      </c>
      <c r="I277" s="27" t="s">
        <v>50</v>
      </c>
      <c r="J277" s="94">
        <v>234101</v>
      </c>
      <c r="K277" s="18">
        <v>194000</v>
      </c>
      <c r="L277" s="11"/>
    </row>
    <row r="278" spans="1:12" ht="15" customHeight="1" x14ac:dyDescent="0.25">
      <c r="A278" s="50">
        <v>270</v>
      </c>
      <c r="B278" s="65">
        <v>130468516</v>
      </c>
      <c r="C278" s="36">
        <v>46002</v>
      </c>
      <c r="D278" s="20">
        <v>40781</v>
      </c>
      <c r="E278" s="55">
        <v>22307</v>
      </c>
      <c r="F278" s="55" t="s">
        <v>267</v>
      </c>
      <c r="G278" s="20" t="s">
        <v>70</v>
      </c>
      <c r="H278" s="88" t="s">
        <v>315</v>
      </c>
      <c r="I278" s="27" t="s">
        <v>50</v>
      </c>
      <c r="J278" s="94">
        <v>234101</v>
      </c>
      <c r="K278" s="18">
        <v>194000</v>
      </c>
      <c r="L278" s="11"/>
    </row>
    <row r="279" spans="1:12" ht="15" customHeight="1" x14ac:dyDescent="0.25">
      <c r="A279" s="50">
        <v>271</v>
      </c>
      <c r="B279" s="65">
        <v>130468516</v>
      </c>
      <c r="C279" s="36">
        <v>46064</v>
      </c>
      <c r="D279" s="20">
        <v>41618</v>
      </c>
      <c r="E279" s="55">
        <v>22402</v>
      </c>
      <c r="F279" s="55" t="s">
        <v>367</v>
      </c>
      <c r="G279" s="20" t="s">
        <v>70</v>
      </c>
      <c r="H279" s="88" t="s">
        <v>315</v>
      </c>
      <c r="I279" s="27" t="s">
        <v>50</v>
      </c>
      <c r="J279" s="94">
        <v>234101</v>
      </c>
      <c r="K279" s="18">
        <v>272000</v>
      </c>
      <c r="L279" s="11"/>
    </row>
    <row r="280" spans="1:12" ht="15" customHeight="1" x14ac:dyDescent="0.25">
      <c r="A280" s="50">
        <v>272</v>
      </c>
      <c r="B280" s="65">
        <v>130468516</v>
      </c>
      <c r="C280" s="36">
        <v>46101</v>
      </c>
      <c r="D280" s="20">
        <v>42245</v>
      </c>
      <c r="E280" s="55">
        <v>22470</v>
      </c>
      <c r="F280" s="55" t="s">
        <v>505</v>
      </c>
      <c r="G280" s="20" t="s">
        <v>70</v>
      </c>
      <c r="H280" s="88" t="s">
        <v>315</v>
      </c>
      <c r="I280" s="27" t="s">
        <v>50</v>
      </c>
      <c r="J280" s="94">
        <v>234101</v>
      </c>
      <c r="K280" s="18">
        <v>73500</v>
      </c>
      <c r="L280" s="11">
        <f>SUM(K276:K280)</f>
        <v>1005100</v>
      </c>
    </row>
    <row r="281" spans="1:12" ht="15" customHeight="1" x14ac:dyDescent="0.25">
      <c r="A281" s="50">
        <v>273</v>
      </c>
      <c r="B281" s="65">
        <v>131450148</v>
      </c>
      <c r="C281" s="36">
        <v>45964</v>
      </c>
      <c r="D281" s="16">
        <v>675</v>
      </c>
      <c r="E281" s="55">
        <v>22201</v>
      </c>
      <c r="F281" s="55" t="s">
        <v>191</v>
      </c>
      <c r="G281" s="16" t="s">
        <v>39</v>
      </c>
      <c r="H281" s="88" t="s">
        <v>315</v>
      </c>
      <c r="I281" s="27" t="s">
        <v>50</v>
      </c>
      <c r="J281" s="94">
        <v>234101</v>
      </c>
      <c r="K281" s="18">
        <v>266000</v>
      </c>
    </row>
    <row r="282" spans="1:12" ht="15" customHeight="1" x14ac:dyDescent="0.25">
      <c r="A282" s="50">
        <v>274</v>
      </c>
      <c r="B282" s="65">
        <v>131450148</v>
      </c>
      <c r="C282" s="36">
        <v>46002</v>
      </c>
      <c r="D282" s="16">
        <v>1012</v>
      </c>
      <c r="E282" s="55">
        <v>22281</v>
      </c>
      <c r="F282" s="55" t="s">
        <v>247</v>
      </c>
      <c r="G282" s="16" t="s">
        <v>39</v>
      </c>
      <c r="H282" s="88" t="s">
        <v>315</v>
      </c>
      <c r="I282" s="27" t="s">
        <v>50</v>
      </c>
      <c r="J282" s="94">
        <v>234101</v>
      </c>
      <c r="K282" s="18">
        <v>23000</v>
      </c>
    </row>
    <row r="283" spans="1:12" ht="15" customHeight="1" x14ac:dyDescent="0.25">
      <c r="A283" s="50">
        <v>275</v>
      </c>
      <c r="B283" s="65">
        <v>131450148</v>
      </c>
      <c r="C283" s="36">
        <v>46013</v>
      </c>
      <c r="D283" s="16">
        <v>1103</v>
      </c>
      <c r="E283" s="55">
        <v>22311</v>
      </c>
      <c r="F283" s="55" t="s">
        <v>260</v>
      </c>
      <c r="G283" s="16" t="s">
        <v>39</v>
      </c>
      <c r="H283" s="88" t="s">
        <v>315</v>
      </c>
      <c r="I283" s="27" t="s">
        <v>50</v>
      </c>
      <c r="J283" s="94">
        <v>234101</v>
      </c>
      <c r="K283" s="18">
        <v>750000</v>
      </c>
    </row>
    <row r="284" spans="1:12" ht="15" customHeight="1" x14ac:dyDescent="0.25">
      <c r="A284" s="50">
        <v>276</v>
      </c>
      <c r="B284" s="65">
        <v>131450148</v>
      </c>
      <c r="C284" s="36">
        <v>46076</v>
      </c>
      <c r="D284" s="16">
        <v>1501</v>
      </c>
      <c r="E284" s="55">
        <v>22426</v>
      </c>
      <c r="F284" s="55" t="s">
        <v>448</v>
      </c>
      <c r="G284" s="16" t="s">
        <v>39</v>
      </c>
      <c r="H284" s="88" t="s">
        <v>315</v>
      </c>
      <c r="I284" s="27" t="s">
        <v>50</v>
      </c>
      <c r="J284" s="94">
        <v>234101</v>
      </c>
      <c r="K284" s="18">
        <v>271500</v>
      </c>
      <c r="L284" s="11">
        <f>SUM(K281:K284)</f>
        <v>1310500</v>
      </c>
    </row>
    <row r="285" spans="1:12" ht="27" x14ac:dyDescent="0.25">
      <c r="A285" s="50">
        <v>277</v>
      </c>
      <c r="B285" s="65">
        <v>131257569</v>
      </c>
      <c r="C285" s="64">
        <v>46031</v>
      </c>
      <c r="D285" s="16">
        <v>200</v>
      </c>
      <c r="E285" s="65">
        <v>22342</v>
      </c>
      <c r="F285" s="65" t="s">
        <v>320</v>
      </c>
      <c r="G285" s="63" t="s">
        <v>256</v>
      </c>
      <c r="H285" s="88" t="s">
        <v>316</v>
      </c>
      <c r="I285" s="63" t="s">
        <v>253</v>
      </c>
      <c r="J285" s="94">
        <v>227204</v>
      </c>
      <c r="K285" s="18">
        <v>80830</v>
      </c>
      <c r="L285" s="11">
        <f>K285</f>
        <v>80830</v>
      </c>
    </row>
    <row r="286" spans="1:12" ht="15.75" x14ac:dyDescent="0.25">
      <c r="A286" s="50">
        <v>278</v>
      </c>
      <c r="B286" s="74">
        <v>130471983</v>
      </c>
      <c r="C286" s="64">
        <v>46071</v>
      </c>
      <c r="D286" s="16">
        <v>995</v>
      </c>
      <c r="E286" s="65">
        <v>22421</v>
      </c>
      <c r="F286" s="65" t="s">
        <v>441</v>
      </c>
      <c r="G286" s="91" t="s">
        <v>263</v>
      </c>
      <c r="H286" s="99" t="s">
        <v>315</v>
      </c>
      <c r="I286" s="80" t="s">
        <v>46</v>
      </c>
      <c r="J286" s="95">
        <v>239301</v>
      </c>
      <c r="K286" s="15">
        <v>185280</v>
      </c>
      <c r="L286" s="11"/>
    </row>
    <row r="287" spans="1:12" ht="18" customHeight="1" x14ac:dyDescent="0.25">
      <c r="A287" s="50">
        <v>279</v>
      </c>
      <c r="B287" s="74">
        <v>130471983</v>
      </c>
      <c r="C287" s="64">
        <v>46111</v>
      </c>
      <c r="D287" s="16">
        <v>1007</v>
      </c>
      <c r="E287" s="65">
        <v>22487</v>
      </c>
      <c r="F287" s="65" t="s">
        <v>506</v>
      </c>
      <c r="G287" s="91" t="s">
        <v>263</v>
      </c>
      <c r="H287" s="99" t="s">
        <v>315</v>
      </c>
      <c r="I287" s="80" t="s">
        <v>46</v>
      </c>
      <c r="J287" s="95">
        <v>239301</v>
      </c>
      <c r="K287" s="15">
        <v>92040</v>
      </c>
      <c r="L287" s="11">
        <f>K287</f>
        <v>92040</v>
      </c>
    </row>
    <row r="288" spans="1:12" ht="18" customHeight="1" x14ac:dyDescent="0.25">
      <c r="A288" s="50">
        <v>280</v>
      </c>
      <c r="B288" s="65">
        <v>101027721</v>
      </c>
      <c r="C288" s="36">
        <v>46076</v>
      </c>
      <c r="D288" s="16">
        <v>9100970829</v>
      </c>
      <c r="E288" s="55">
        <v>22432</v>
      </c>
      <c r="F288" s="17" t="s">
        <v>454</v>
      </c>
      <c r="G288" s="13" t="s">
        <v>85</v>
      </c>
      <c r="H288" s="90" t="s">
        <v>315</v>
      </c>
      <c r="I288" s="27" t="s">
        <v>49</v>
      </c>
      <c r="J288" s="101">
        <v>237203</v>
      </c>
      <c r="K288" s="24">
        <v>490504.44</v>
      </c>
      <c r="L288" s="11"/>
    </row>
    <row r="289" spans="1:12" ht="15.75" x14ac:dyDescent="0.25">
      <c r="A289" s="50">
        <v>281</v>
      </c>
      <c r="B289" s="65">
        <v>101027721</v>
      </c>
      <c r="C289" s="36">
        <v>46100</v>
      </c>
      <c r="D289" s="16">
        <v>9100982094</v>
      </c>
      <c r="E289" s="55">
        <v>22463</v>
      </c>
      <c r="F289" s="17" t="s">
        <v>493</v>
      </c>
      <c r="G289" s="13" t="s">
        <v>85</v>
      </c>
      <c r="H289" s="90" t="s">
        <v>315</v>
      </c>
      <c r="I289" s="27" t="s">
        <v>49</v>
      </c>
      <c r="J289" s="101">
        <v>237203</v>
      </c>
      <c r="K289" s="24">
        <v>6435</v>
      </c>
      <c r="L289" s="11">
        <f>K288+K289</f>
        <v>496939.44</v>
      </c>
    </row>
    <row r="290" spans="1:12" ht="15.75" x14ac:dyDescent="0.25">
      <c r="A290" s="50">
        <v>282</v>
      </c>
      <c r="B290" s="65">
        <v>130714444</v>
      </c>
      <c r="C290" s="64">
        <v>46101</v>
      </c>
      <c r="D290" s="63">
        <v>122017468</v>
      </c>
      <c r="E290" s="55">
        <v>22474</v>
      </c>
      <c r="F290" s="70" t="s">
        <v>487</v>
      </c>
      <c r="G290" s="16" t="s">
        <v>469</v>
      </c>
      <c r="H290" s="114" t="s">
        <v>315</v>
      </c>
      <c r="I290" s="17" t="s">
        <v>44</v>
      </c>
      <c r="J290" s="115">
        <v>231101</v>
      </c>
      <c r="K290" s="116">
        <v>467719.5</v>
      </c>
      <c r="L290" s="11"/>
    </row>
    <row r="291" spans="1:12" ht="15.75" x14ac:dyDescent="0.25">
      <c r="A291" s="50">
        <v>283</v>
      </c>
      <c r="B291" s="65">
        <v>130714444</v>
      </c>
      <c r="C291" s="64">
        <v>46101</v>
      </c>
      <c r="D291" s="63">
        <v>122017472</v>
      </c>
      <c r="E291" s="55">
        <v>22468</v>
      </c>
      <c r="F291" s="70" t="s">
        <v>487</v>
      </c>
      <c r="G291" s="16" t="s">
        <v>469</v>
      </c>
      <c r="H291" s="114" t="s">
        <v>315</v>
      </c>
      <c r="I291" s="17" t="s">
        <v>44</v>
      </c>
      <c r="J291" s="115">
        <v>231101</v>
      </c>
      <c r="K291" s="116">
        <v>9510</v>
      </c>
      <c r="L291" s="11">
        <f>K290+K291</f>
        <v>477229.5</v>
      </c>
    </row>
    <row r="292" spans="1:12" ht="15" customHeight="1" x14ac:dyDescent="0.25">
      <c r="A292" s="50">
        <v>284</v>
      </c>
      <c r="B292" s="65">
        <v>101196017</v>
      </c>
      <c r="C292" s="36">
        <v>45922</v>
      </c>
      <c r="D292" s="16">
        <v>450000258</v>
      </c>
      <c r="E292" s="20">
        <v>22120</v>
      </c>
      <c r="F292" s="17" t="s">
        <v>181</v>
      </c>
      <c r="G292" s="20" t="s">
        <v>40</v>
      </c>
      <c r="H292" s="88" t="s">
        <v>315</v>
      </c>
      <c r="I292" s="27" t="s">
        <v>46</v>
      </c>
      <c r="J292" s="94">
        <v>239301</v>
      </c>
      <c r="K292" s="18">
        <v>177171.06</v>
      </c>
    </row>
    <row r="293" spans="1:12" ht="21" customHeight="1" x14ac:dyDescent="0.25">
      <c r="A293" s="50">
        <v>285</v>
      </c>
      <c r="B293" s="65">
        <v>101196017</v>
      </c>
      <c r="C293" s="36">
        <v>46020</v>
      </c>
      <c r="D293" s="16">
        <v>450000617</v>
      </c>
      <c r="E293" s="74">
        <v>22336</v>
      </c>
      <c r="F293" s="70" t="s">
        <v>298</v>
      </c>
      <c r="G293" s="74" t="s">
        <v>40</v>
      </c>
      <c r="H293" s="88" t="s">
        <v>315</v>
      </c>
      <c r="I293" s="80" t="s">
        <v>46</v>
      </c>
      <c r="J293" s="94">
        <v>239301</v>
      </c>
      <c r="K293" s="73">
        <v>210405.15</v>
      </c>
    </row>
    <row r="294" spans="1:12" ht="15" customHeight="1" x14ac:dyDescent="0.25">
      <c r="A294" s="50">
        <v>286</v>
      </c>
      <c r="B294" s="65">
        <v>101196017</v>
      </c>
      <c r="C294" s="36">
        <v>46042</v>
      </c>
      <c r="D294" s="16">
        <v>450000818</v>
      </c>
      <c r="E294" s="74">
        <v>22368</v>
      </c>
      <c r="F294" s="70" t="s">
        <v>352</v>
      </c>
      <c r="G294" s="74" t="s">
        <v>40</v>
      </c>
      <c r="H294" s="88" t="s">
        <v>315</v>
      </c>
      <c r="I294" s="80" t="s">
        <v>46</v>
      </c>
      <c r="J294" s="94">
        <v>239301</v>
      </c>
      <c r="K294" s="73">
        <v>155514.20000000001</v>
      </c>
    </row>
    <row r="295" spans="1:12" ht="15" customHeight="1" x14ac:dyDescent="0.25">
      <c r="A295" s="50">
        <v>287</v>
      </c>
      <c r="B295" s="65">
        <v>101196017</v>
      </c>
      <c r="C295" s="36">
        <v>46107</v>
      </c>
      <c r="D295" s="16">
        <v>450001795</v>
      </c>
      <c r="E295" s="74">
        <v>22488</v>
      </c>
      <c r="F295" s="70" t="s">
        <v>507</v>
      </c>
      <c r="G295" s="74" t="s">
        <v>40</v>
      </c>
      <c r="H295" s="88" t="s">
        <v>315</v>
      </c>
      <c r="I295" s="80" t="s">
        <v>46</v>
      </c>
      <c r="J295" s="94">
        <v>239301</v>
      </c>
      <c r="K295" s="73">
        <v>174592.74</v>
      </c>
      <c r="L295" s="11">
        <f>SUM(K292:K295)</f>
        <v>717683.14999999991</v>
      </c>
    </row>
    <row r="296" spans="1:12" ht="15" customHeight="1" x14ac:dyDescent="0.25">
      <c r="A296" s="50">
        <v>288</v>
      </c>
      <c r="B296" s="84">
        <v>131323032</v>
      </c>
      <c r="C296" s="36">
        <v>46031</v>
      </c>
      <c r="D296" s="16">
        <v>363</v>
      </c>
      <c r="E296" s="55">
        <v>22343</v>
      </c>
      <c r="F296" s="56" t="s">
        <v>318</v>
      </c>
      <c r="G296" s="17" t="s">
        <v>319</v>
      </c>
      <c r="H296" s="88" t="s">
        <v>315</v>
      </c>
      <c r="I296" s="27" t="s">
        <v>224</v>
      </c>
      <c r="J296" s="94">
        <v>263101</v>
      </c>
      <c r="K296" s="18">
        <v>194464</v>
      </c>
      <c r="L296" s="11">
        <f>K296</f>
        <v>194464</v>
      </c>
    </row>
    <row r="297" spans="1:12" ht="15" customHeight="1" x14ac:dyDescent="0.25">
      <c r="A297" s="50">
        <v>289</v>
      </c>
      <c r="B297" s="65">
        <v>132281659</v>
      </c>
      <c r="C297" s="36">
        <v>45398</v>
      </c>
      <c r="D297" s="16">
        <v>246</v>
      </c>
      <c r="E297" s="55">
        <v>14603</v>
      </c>
      <c r="F297" s="55" t="s">
        <v>182</v>
      </c>
      <c r="G297" s="16" t="s">
        <v>41</v>
      </c>
      <c r="H297" s="88" t="s">
        <v>315</v>
      </c>
      <c r="I297" s="27" t="s">
        <v>46</v>
      </c>
      <c r="J297" s="94">
        <v>239301</v>
      </c>
      <c r="K297" s="18">
        <v>13924</v>
      </c>
      <c r="L297" s="11">
        <f>K297</f>
        <v>13924</v>
      </c>
    </row>
    <row r="298" spans="1:12" ht="15" customHeight="1" x14ac:dyDescent="0.25">
      <c r="A298" s="50">
        <v>290</v>
      </c>
      <c r="B298" s="65">
        <v>131049682</v>
      </c>
      <c r="C298" s="36">
        <v>45985</v>
      </c>
      <c r="D298" s="16">
        <v>11181</v>
      </c>
      <c r="E298" s="55">
        <v>22255</v>
      </c>
      <c r="F298" s="55" t="s">
        <v>223</v>
      </c>
      <c r="G298" s="17" t="s">
        <v>222</v>
      </c>
      <c r="H298" s="88" t="s">
        <v>315</v>
      </c>
      <c r="I298" s="27" t="s">
        <v>224</v>
      </c>
      <c r="J298" s="94">
        <v>263101</v>
      </c>
      <c r="K298" s="18">
        <v>247357.5</v>
      </c>
      <c r="L298" s="11">
        <f>K298</f>
        <v>247357.5</v>
      </c>
    </row>
    <row r="299" spans="1:12" ht="15" customHeight="1" x14ac:dyDescent="0.25">
      <c r="A299" s="50">
        <v>291</v>
      </c>
      <c r="B299" s="65">
        <v>132121597</v>
      </c>
      <c r="C299" s="36">
        <v>45953</v>
      </c>
      <c r="D299" s="16">
        <v>930</v>
      </c>
      <c r="E299" s="55">
        <v>22181</v>
      </c>
      <c r="F299" s="56" t="s">
        <v>183</v>
      </c>
      <c r="G299" s="16" t="s">
        <v>74</v>
      </c>
      <c r="H299" s="88" t="s">
        <v>315</v>
      </c>
      <c r="I299" s="47" t="s">
        <v>47</v>
      </c>
      <c r="J299" s="94">
        <v>239301</v>
      </c>
      <c r="K299" s="18">
        <v>252992</v>
      </c>
      <c r="L299" s="11"/>
    </row>
    <row r="300" spans="1:12" ht="29.25" customHeight="1" x14ac:dyDescent="0.25">
      <c r="A300" s="50">
        <v>292</v>
      </c>
      <c r="B300" s="65">
        <v>132121597</v>
      </c>
      <c r="C300" s="36">
        <v>45992</v>
      </c>
      <c r="D300" s="16">
        <v>970</v>
      </c>
      <c r="E300" s="55">
        <v>22291</v>
      </c>
      <c r="F300" s="56" t="s">
        <v>252</v>
      </c>
      <c r="G300" s="16" t="s">
        <v>74</v>
      </c>
      <c r="H300" s="88" t="s">
        <v>316</v>
      </c>
      <c r="I300" s="62" t="s">
        <v>253</v>
      </c>
      <c r="J300" s="94">
        <v>227204</v>
      </c>
      <c r="K300" s="18">
        <v>241900</v>
      </c>
      <c r="L300" s="11"/>
    </row>
    <row r="301" spans="1:12" ht="15" customHeight="1" x14ac:dyDescent="0.25">
      <c r="A301" s="50">
        <v>293</v>
      </c>
      <c r="B301" s="65">
        <v>132121597</v>
      </c>
      <c r="C301" s="36">
        <v>46008</v>
      </c>
      <c r="D301" s="16">
        <v>984</v>
      </c>
      <c r="E301" s="55">
        <v>22304</v>
      </c>
      <c r="F301" s="56" t="s">
        <v>261</v>
      </c>
      <c r="G301" s="16" t="s">
        <v>74</v>
      </c>
      <c r="H301" s="88" t="s">
        <v>315</v>
      </c>
      <c r="I301" s="27" t="s">
        <v>50</v>
      </c>
      <c r="J301" s="94">
        <v>234101</v>
      </c>
      <c r="K301" s="18">
        <v>240000</v>
      </c>
      <c r="L301" s="11"/>
    </row>
    <row r="302" spans="1:12" ht="36" customHeight="1" x14ac:dyDescent="0.25">
      <c r="A302" s="50">
        <v>294</v>
      </c>
      <c r="B302" s="65">
        <v>132121597</v>
      </c>
      <c r="C302" s="36">
        <v>46008</v>
      </c>
      <c r="D302" s="16">
        <v>986</v>
      </c>
      <c r="E302" s="55">
        <v>22310</v>
      </c>
      <c r="F302" s="56" t="s">
        <v>262</v>
      </c>
      <c r="G302" s="16" t="s">
        <v>74</v>
      </c>
      <c r="H302" s="88" t="s">
        <v>315</v>
      </c>
      <c r="I302" s="27" t="s">
        <v>46</v>
      </c>
      <c r="J302" s="94" t="s">
        <v>313</v>
      </c>
      <c r="K302" s="18">
        <v>116466</v>
      </c>
      <c r="L302" s="11">
        <f>SUM(K299:K302)</f>
        <v>851358</v>
      </c>
    </row>
    <row r="303" spans="1:12" ht="15" customHeight="1" x14ac:dyDescent="0.25">
      <c r="A303" s="50">
        <v>295</v>
      </c>
      <c r="B303" s="65">
        <v>132054512</v>
      </c>
      <c r="C303" s="36">
        <v>45952</v>
      </c>
      <c r="D303" s="16">
        <v>10011530</v>
      </c>
      <c r="E303" s="55">
        <v>22187</v>
      </c>
      <c r="F303" s="55" t="s">
        <v>184</v>
      </c>
      <c r="G303" s="16" t="s">
        <v>42</v>
      </c>
      <c r="H303" s="88" t="s">
        <v>315</v>
      </c>
      <c r="I303" s="17" t="s">
        <v>52</v>
      </c>
      <c r="J303" s="94">
        <v>239101</v>
      </c>
      <c r="K303" s="19">
        <v>43011</v>
      </c>
    </row>
    <row r="304" spans="1:12" ht="15" customHeight="1" x14ac:dyDescent="0.25">
      <c r="A304" s="50">
        <v>296</v>
      </c>
      <c r="B304" s="65">
        <v>132054512</v>
      </c>
      <c r="C304" s="36">
        <v>45957</v>
      </c>
      <c r="D304" s="16">
        <v>10011605</v>
      </c>
      <c r="E304" s="55">
        <v>22192</v>
      </c>
      <c r="F304" s="55" t="s">
        <v>185</v>
      </c>
      <c r="G304" s="16" t="s">
        <v>42</v>
      </c>
      <c r="H304" s="88" t="s">
        <v>315</v>
      </c>
      <c r="I304" s="17" t="s">
        <v>52</v>
      </c>
      <c r="J304" s="94">
        <v>239101</v>
      </c>
      <c r="K304" s="19">
        <v>22420</v>
      </c>
    </row>
    <row r="305" spans="1:13" ht="15" customHeight="1" x14ac:dyDescent="0.25">
      <c r="A305" s="50">
        <v>297</v>
      </c>
      <c r="B305" s="65">
        <v>132054512</v>
      </c>
      <c r="C305" s="36">
        <v>45964</v>
      </c>
      <c r="D305" s="16">
        <v>10011776</v>
      </c>
      <c r="E305" s="55">
        <v>22211</v>
      </c>
      <c r="F305" s="55" t="s">
        <v>164</v>
      </c>
      <c r="G305" s="16" t="s">
        <v>42</v>
      </c>
      <c r="H305" s="88" t="s">
        <v>315</v>
      </c>
      <c r="I305" s="17" t="s">
        <v>52</v>
      </c>
      <c r="J305" s="94">
        <v>239101</v>
      </c>
      <c r="K305" s="19">
        <v>175387.6</v>
      </c>
    </row>
    <row r="306" spans="1:13" ht="15.75" customHeight="1" x14ac:dyDescent="0.25">
      <c r="A306" s="50">
        <v>298</v>
      </c>
      <c r="B306" s="65">
        <v>132054512</v>
      </c>
      <c r="C306" s="36">
        <v>45968</v>
      </c>
      <c r="D306" s="16">
        <v>10011881</v>
      </c>
      <c r="E306" s="55">
        <v>22226</v>
      </c>
      <c r="F306" s="55" t="s">
        <v>203</v>
      </c>
      <c r="G306" s="16" t="s">
        <v>42</v>
      </c>
      <c r="H306" s="88" t="s">
        <v>315</v>
      </c>
      <c r="I306" s="17" t="s">
        <v>52</v>
      </c>
      <c r="J306" s="94">
        <v>239101</v>
      </c>
      <c r="K306" s="19">
        <v>44703.12</v>
      </c>
    </row>
    <row r="307" spans="1:13" ht="15.75" customHeight="1" x14ac:dyDescent="0.25">
      <c r="A307" s="50">
        <v>299</v>
      </c>
      <c r="B307" s="65">
        <v>132054512</v>
      </c>
      <c r="C307" s="36">
        <v>45975</v>
      </c>
      <c r="D307" s="16">
        <v>10011991</v>
      </c>
      <c r="E307" s="55">
        <v>22225</v>
      </c>
      <c r="F307" s="55" t="s">
        <v>202</v>
      </c>
      <c r="G307" s="16" t="s">
        <v>42</v>
      </c>
      <c r="H307" s="88" t="s">
        <v>315</v>
      </c>
      <c r="I307" s="17" t="s">
        <v>52</v>
      </c>
      <c r="J307" s="94">
        <v>239101</v>
      </c>
      <c r="K307" s="19">
        <v>27390.16</v>
      </c>
    </row>
    <row r="308" spans="1:13" ht="15.75" customHeight="1" x14ac:dyDescent="0.25">
      <c r="A308" s="50">
        <v>300</v>
      </c>
      <c r="B308" s="65">
        <v>132054512</v>
      </c>
      <c r="C308" s="36">
        <v>46084</v>
      </c>
      <c r="D308" s="16">
        <v>10014072</v>
      </c>
      <c r="E308" s="55">
        <v>22442</v>
      </c>
      <c r="F308" s="55" t="s">
        <v>466</v>
      </c>
      <c r="G308" s="16" t="s">
        <v>42</v>
      </c>
      <c r="H308" s="88" t="s">
        <v>315</v>
      </c>
      <c r="I308" s="17" t="s">
        <v>52</v>
      </c>
      <c r="J308" s="94">
        <v>239101</v>
      </c>
      <c r="K308" s="19">
        <v>188717.4</v>
      </c>
    </row>
    <row r="309" spans="1:13" ht="15" customHeight="1" x14ac:dyDescent="0.25">
      <c r="A309" s="50">
        <v>301</v>
      </c>
      <c r="B309" s="65">
        <v>132054512</v>
      </c>
      <c r="C309" s="36">
        <v>46090</v>
      </c>
      <c r="D309" s="16">
        <v>10014206</v>
      </c>
      <c r="E309" s="55">
        <v>22461</v>
      </c>
      <c r="F309" s="55" t="s">
        <v>491</v>
      </c>
      <c r="G309" s="16" t="s">
        <v>42</v>
      </c>
      <c r="H309" s="88" t="s">
        <v>315</v>
      </c>
      <c r="I309" s="17" t="s">
        <v>52</v>
      </c>
      <c r="J309" s="94">
        <v>239101</v>
      </c>
      <c r="K309" s="19">
        <v>129330.8</v>
      </c>
      <c r="L309" s="11">
        <f>SUM(K303:K309)</f>
        <v>630960.08000000007</v>
      </c>
    </row>
    <row r="310" spans="1:13" ht="15" customHeight="1" x14ac:dyDescent="0.25">
      <c r="A310" s="50">
        <v>302</v>
      </c>
      <c r="B310" s="74">
        <v>130247471</v>
      </c>
      <c r="C310" s="36">
        <v>46013</v>
      </c>
      <c r="D310" s="16" t="s">
        <v>264</v>
      </c>
      <c r="E310" s="55">
        <v>22308</v>
      </c>
      <c r="F310" s="55" t="s">
        <v>265</v>
      </c>
      <c r="G310" s="16" t="s">
        <v>266</v>
      </c>
      <c r="H310" s="88" t="s">
        <v>315</v>
      </c>
      <c r="I310" s="51" t="s">
        <v>96</v>
      </c>
      <c r="J310" s="94">
        <v>239301</v>
      </c>
      <c r="K310" s="19">
        <v>132455</v>
      </c>
      <c r="L310" s="11">
        <f>K310</f>
        <v>132455</v>
      </c>
    </row>
    <row r="311" spans="1:13" ht="15.75" x14ac:dyDescent="0.25">
      <c r="A311" s="50">
        <v>303</v>
      </c>
      <c r="B311" s="65">
        <v>132344911</v>
      </c>
      <c r="C311" s="36">
        <v>45917</v>
      </c>
      <c r="D311" s="16">
        <v>7685</v>
      </c>
      <c r="E311" s="55">
        <v>22097</v>
      </c>
      <c r="F311" s="55" t="s">
        <v>186</v>
      </c>
      <c r="G311" s="44" t="s">
        <v>43</v>
      </c>
      <c r="H311" s="88" t="s">
        <v>315</v>
      </c>
      <c r="I311" s="51" t="s">
        <v>96</v>
      </c>
      <c r="J311" s="94">
        <v>239301</v>
      </c>
      <c r="K311" s="19">
        <v>214912.22</v>
      </c>
    </row>
    <row r="312" spans="1:13" ht="15.75" x14ac:dyDescent="0.25">
      <c r="A312" s="50">
        <v>304</v>
      </c>
      <c r="B312" s="65">
        <v>132344911</v>
      </c>
      <c r="C312" s="36">
        <v>45964</v>
      </c>
      <c r="D312" s="16">
        <v>7959</v>
      </c>
      <c r="E312" s="55">
        <v>22214</v>
      </c>
      <c r="F312" s="55" t="s">
        <v>201</v>
      </c>
      <c r="G312" s="44" t="s">
        <v>43</v>
      </c>
      <c r="H312" s="88" t="s">
        <v>315</v>
      </c>
      <c r="I312" s="51" t="s">
        <v>96</v>
      </c>
      <c r="J312" s="94">
        <v>239301</v>
      </c>
      <c r="K312" s="19">
        <v>210667.6</v>
      </c>
    </row>
    <row r="313" spans="1:13" ht="15.75" x14ac:dyDescent="0.25">
      <c r="A313" s="50">
        <v>305</v>
      </c>
      <c r="B313" s="65">
        <v>132344911</v>
      </c>
      <c r="C313" s="36">
        <v>45992</v>
      </c>
      <c r="D313" s="16">
        <v>8121</v>
      </c>
      <c r="E313" s="55">
        <v>22269</v>
      </c>
      <c r="F313" s="55" t="s">
        <v>226</v>
      </c>
      <c r="G313" s="44" t="s">
        <v>43</v>
      </c>
      <c r="H313" s="88" t="s">
        <v>315</v>
      </c>
      <c r="I313" s="51" t="s">
        <v>96</v>
      </c>
      <c r="J313" s="94">
        <v>239301</v>
      </c>
      <c r="K313" s="19">
        <v>271145.63</v>
      </c>
    </row>
    <row r="314" spans="1:13" ht="15.75" x14ac:dyDescent="0.25">
      <c r="A314" s="50">
        <v>306</v>
      </c>
      <c r="B314" s="65">
        <v>132344911</v>
      </c>
      <c r="C314" s="36">
        <v>45994</v>
      </c>
      <c r="D314" s="16">
        <v>8158</v>
      </c>
      <c r="E314" s="55">
        <v>22289</v>
      </c>
      <c r="F314" s="55" t="s">
        <v>249</v>
      </c>
      <c r="G314" s="44" t="s">
        <v>43</v>
      </c>
      <c r="H314" s="88" t="s">
        <v>315</v>
      </c>
      <c r="I314" s="51" t="s">
        <v>96</v>
      </c>
      <c r="J314" s="94">
        <v>239301</v>
      </c>
      <c r="K314" s="19">
        <v>256169.74</v>
      </c>
    </row>
    <row r="315" spans="1:13" ht="15.75" x14ac:dyDescent="0.25">
      <c r="A315" s="50">
        <v>307</v>
      </c>
      <c r="B315" s="65">
        <v>132344911</v>
      </c>
      <c r="C315" s="36">
        <v>46045</v>
      </c>
      <c r="D315" s="16">
        <v>8327</v>
      </c>
      <c r="E315" s="55">
        <v>22388</v>
      </c>
      <c r="F315" s="55" t="s">
        <v>359</v>
      </c>
      <c r="G315" s="44" t="s">
        <v>43</v>
      </c>
      <c r="H315" s="88" t="s">
        <v>315</v>
      </c>
      <c r="I315" s="51" t="s">
        <v>96</v>
      </c>
      <c r="J315" s="94">
        <v>239301</v>
      </c>
      <c r="K315" s="19">
        <v>265698.24</v>
      </c>
    </row>
    <row r="316" spans="1:13" ht="15.75" x14ac:dyDescent="0.25">
      <c r="A316" s="50">
        <v>308</v>
      </c>
      <c r="B316" s="65">
        <v>132344911</v>
      </c>
      <c r="C316" s="36">
        <v>46078</v>
      </c>
      <c r="D316" s="16">
        <v>8512</v>
      </c>
      <c r="E316" s="55">
        <v>22434</v>
      </c>
      <c r="F316" s="55" t="s">
        <v>457</v>
      </c>
      <c r="G316" s="44" t="s">
        <v>43</v>
      </c>
      <c r="H316" s="88" t="s">
        <v>315</v>
      </c>
      <c r="I316" s="51" t="s">
        <v>96</v>
      </c>
      <c r="J316" s="94">
        <v>239301</v>
      </c>
      <c r="K316" s="19">
        <f>270346.2-45050.04</f>
        <v>225296.16</v>
      </c>
    </row>
    <row r="317" spans="1:13" ht="32.25" customHeight="1" x14ac:dyDescent="0.25">
      <c r="A317" s="50">
        <v>309</v>
      </c>
      <c r="B317" s="65">
        <v>132344911</v>
      </c>
      <c r="C317" s="36">
        <v>46108</v>
      </c>
      <c r="D317" s="16">
        <v>8686</v>
      </c>
      <c r="E317" s="55">
        <v>22480</v>
      </c>
      <c r="F317" s="55" t="s">
        <v>169</v>
      </c>
      <c r="G317" s="44" t="s">
        <v>43</v>
      </c>
      <c r="H317" s="88" t="s">
        <v>315</v>
      </c>
      <c r="I317" s="118" t="s">
        <v>509</v>
      </c>
      <c r="J317" s="94" t="s">
        <v>508</v>
      </c>
      <c r="K317" s="19">
        <v>206012.4</v>
      </c>
      <c r="L317" s="11">
        <f>SUM(K311:K317)</f>
        <v>1649901.9899999998</v>
      </c>
    </row>
    <row r="318" spans="1:13" ht="16.5" thickBot="1" x14ac:dyDescent="0.3">
      <c r="A318" s="125" t="s">
        <v>515</v>
      </c>
      <c r="B318" s="125"/>
      <c r="C318" s="125"/>
      <c r="D318" s="125"/>
      <c r="E318" s="125"/>
      <c r="F318" s="125"/>
      <c r="G318" s="125"/>
      <c r="H318" s="125"/>
      <c r="I318" s="125"/>
      <c r="J318" s="126"/>
      <c r="K318" s="9">
        <f>SUM(K9:K317)</f>
        <v>68076968.471999988</v>
      </c>
      <c r="L318" s="11"/>
      <c r="M318" s="12"/>
    </row>
    <row r="319" spans="1:13" ht="15.75" thickTop="1" x14ac:dyDescent="0.25">
      <c r="L319" s="42"/>
    </row>
    <row r="320" spans="1:13" ht="15.75" x14ac:dyDescent="0.25">
      <c r="K320" s="119"/>
      <c r="L320" s="52"/>
    </row>
    <row r="321" spans="1:12" x14ac:dyDescent="0.25">
      <c r="K321" s="54"/>
      <c r="L321" s="42"/>
    </row>
    <row r="322" spans="1:12" x14ac:dyDescent="0.25">
      <c r="L322" s="42"/>
    </row>
    <row r="323" spans="1:12" x14ac:dyDescent="0.25">
      <c r="L323" s="42"/>
    </row>
    <row r="324" spans="1:12" x14ac:dyDescent="0.25">
      <c r="K324" s="48"/>
    </row>
    <row r="327" spans="1:12" ht="21" x14ac:dyDescent="0.35">
      <c r="A327" s="122" t="s">
        <v>62</v>
      </c>
      <c r="B327" s="122"/>
      <c r="C327" s="122"/>
      <c r="D327" s="122"/>
      <c r="E327" s="122"/>
      <c r="F327" s="53"/>
      <c r="G327" s="46" t="s">
        <v>63</v>
      </c>
      <c r="H327" s="46"/>
      <c r="I327" s="121" t="s">
        <v>64</v>
      </c>
      <c r="J327" s="121"/>
      <c r="K327" s="121"/>
    </row>
  </sheetData>
  <sortState xmlns:xlrd2="http://schemas.microsoft.com/office/spreadsheetml/2017/richdata2" ref="D9:L354">
    <sortCondition ref="G9:G354"/>
  </sortState>
  <mergeCells count="8">
    <mergeCell ref="A3:K3"/>
    <mergeCell ref="A4:K4"/>
    <mergeCell ref="A5:K5"/>
    <mergeCell ref="I327:K327"/>
    <mergeCell ref="A327:E327"/>
    <mergeCell ref="E7:K7"/>
    <mergeCell ref="A6:K6"/>
    <mergeCell ref="A318:J318"/>
  </mergeCells>
  <dataValidations count="2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F46:F48" xr:uid="{00000000-0002-0000-0000-000000000000}"/>
    <dataValidation type="list" allowBlank="1" showInputMessage="1" showErrorMessage="1" errorTitle="Entrada no válida" error="Indique el tipo de deuda según la lista desplegable" promptTitle="Tipo de deuda" prompt="Indique el tipo de deuda" sqref="H9:H317" xr:uid="{00000000-0002-0000-0000-000001000000}">
      <formula1>$T$14:$T$241</formula1>
    </dataValidation>
  </dataValidations>
  <pageMargins left="0.70866141732283472" right="0.23622047244094491" top="0.27559055118110237" bottom="0.47244094488188981" header="0.19685039370078741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MARZO 2026</vt:lpstr>
      <vt:lpstr>'CXP MARZO 2026'!Área_de_impresión</vt:lpstr>
      <vt:lpstr>'CXP 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2026-04-01T09:46:44Z</cp:lastPrinted>
  <dcterms:created xsi:type="dcterms:W3CDTF">2024-07-04T14:18:12Z</dcterms:created>
  <dcterms:modified xsi:type="dcterms:W3CDTF">2026-04-08T13:28:08Z</dcterms:modified>
</cp:coreProperties>
</file>